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780" activeTab="5"/>
  </bookViews>
  <sheets>
    <sheet name="Parks" sheetId="1" r:id="rId1"/>
    <sheet name="Runners" sheetId="2" r:id="rId2"/>
    <sheet name="AgeCatRecs" sheetId="3" r:id="rId3"/>
    <sheet name="postcodes" sheetId="4" r:id="rId4"/>
    <sheet name="Ex W4" sheetId="5" r:id="rId5"/>
    <sheet name="Saturdays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<sst xmlns="http://schemas.openxmlformats.org/spreadsheetml/2006/main" count="941" uniqueCount="458">
  <si>
    <t>Parkruns</t>
  </si>
  <si>
    <t>Richmond Park</t>
  </si>
  <si>
    <t>Venue</t>
  </si>
  <si>
    <t>Runners</t>
  </si>
  <si>
    <t>Runs</t>
  </si>
  <si>
    <t>Fastest</t>
  </si>
  <si>
    <t>Time</t>
  </si>
  <si>
    <t>Male</t>
  </si>
  <si>
    <t>Female</t>
  </si>
  <si>
    <t>Barry Walters</t>
  </si>
  <si>
    <t>Ian Cunningham</t>
  </si>
  <si>
    <t>Lissa Pritchard</t>
  </si>
  <si>
    <t>Bedfont Lakes</t>
  </si>
  <si>
    <t>Gary Rushmer</t>
  </si>
  <si>
    <t>Justine Arnott</t>
  </si>
  <si>
    <t>Bushy Park</t>
  </si>
  <si>
    <t>Paul Knechtl</t>
  </si>
  <si>
    <t>Katherine Stather</t>
  </si>
  <si>
    <t>John Taylor</t>
  </si>
  <si>
    <t>Marion Woodhouse</t>
  </si>
  <si>
    <t>Crane Park</t>
  </si>
  <si>
    <t>Chris Kelly</t>
  </si>
  <si>
    <t>Reading</t>
  </si>
  <si>
    <t>Melanie Holman</t>
  </si>
  <si>
    <t>Black Park</t>
  </si>
  <si>
    <t>Richard Ruffell</t>
  </si>
  <si>
    <t>Eddie Giles</t>
  </si>
  <si>
    <t>Monica Alonso</t>
  </si>
  <si>
    <t>Old Deer Park</t>
  </si>
  <si>
    <t>Ally Pally</t>
  </si>
  <si>
    <t>Roderick Hoffman</t>
  </si>
  <si>
    <t>Wormwood Scrubs</t>
  </si>
  <si>
    <t>Nonsuch</t>
  </si>
  <si>
    <t>Guildford</t>
  </si>
  <si>
    <t>Frimley Lodge</t>
  </si>
  <si>
    <t>Clara Halket</t>
  </si>
  <si>
    <t>Luke Smith</t>
  </si>
  <si>
    <t>Milton Keynes</t>
  </si>
  <si>
    <t>Glasgow</t>
  </si>
  <si>
    <t>Swindon</t>
  </si>
  <si>
    <t>Wycombe Rye</t>
  </si>
  <si>
    <t>Highbury Fields</t>
  </si>
  <si>
    <t>Braunstone</t>
  </si>
  <si>
    <t>Wimbledon Common</t>
  </si>
  <si>
    <t>St Albans</t>
  </si>
  <si>
    <t>Abingdon</t>
  </si>
  <si>
    <t>Hampstead Heath</t>
  </si>
  <si>
    <t>Newbury</t>
  </si>
  <si>
    <t>Bedford</t>
  </si>
  <si>
    <t>Basingstoke</t>
  </si>
  <si>
    <t>Eastleigh</t>
  </si>
  <si>
    <t>Oxford</t>
  </si>
  <si>
    <t>Neil Frediani</t>
  </si>
  <si>
    <t>Woodbank (Stockport)</t>
  </si>
  <si>
    <t>Princes (Liverpool)</t>
  </si>
  <si>
    <t>Albert (Melbourne)</t>
  </si>
  <si>
    <t>Dave</t>
  </si>
  <si>
    <t>Dixon</t>
  </si>
  <si>
    <t>Finsbury Park</t>
  </si>
  <si>
    <t>runs</t>
  </si>
  <si>
    <t>Brian</t>
  </si>
  <si>
    <t>Barry</t>
  </si>
  <si>
    <t>Walters</t>
  </si>
  <si>
    <t>John</t>
  </si>
  <si>
    <t>Coffey</t>
  </si>
  <si>
    <t>Alan</t>
  </si>
  <si>
    <t>Anderson</t>
  </si>
  <si>
    <t>Gary</t>
  </si>
  <si>
    <t>Rushmer</t>
  </si>
  <si>
    <t>Kat</t>
  </si>
  <si>
    <t>Stather</t>
  </si>
  <si>
    <t>Paul</t>
  </si>
  <si>
    <t>Knechtl</t>
  </si>
  <si>
    <t>Robert</t>
  </si>
  <si>
    <t>Brown</t>
  </si>
  <si>
    <t>Chris</t>
  </si>
  <si>
    <t>Kelly</t>
  </si>
  <si>
    <t>Friar</t>
  </si>
  <si>
    <t>Eddie</t>
  </si>
  <si>
    <t>Giles</t>
  </si>
  <si>
    <t>Mark</t>
  </si>
  <si>
    <t>Taylor</t>
  </si>
  <si>
    <t>Gunnersbury</t>
  </si>
  <si>
    <t>Richard</t>
  </si>
  <si>
    <t>Ruffell</t>
  </si>
  <si>
    <t>Graham</t>
  </si>
  <si>
    <t>Ian</t>
  </si>
  <si>
    <t>Cunningham</t>
  </si>
  <si>
    <t>Derreck</t>
  </si>
  <si>
    <t>Brion</t>
  </si>
  <si>
    <t>Colin</t>
  </si>
  <si>
    <t>Haylock</t>
  </si>
  <si>
    <t>Oliver</t>
  </si>
  <si>
    <t>Mathai</t>
  </si>
  <si>
    <t>Joe</t>
  </si>
  <si>
    <t>Nolan</t>
  </si>
  <si>
    <t>Gray</t>
  </si>
  <si>
    <t>Tony</t>
  </si>
  <si>
    <t>Barnwell</t>
  </si>
  <si>
    <t>Justine</t>
  </si>
  <si>
    <t>Arnott</t>
  </si>
  <si>
    <t>Helen</t>
  </si>
  <si>
    <t>Smith</t>
  </si>
  <si>
    <t>Toby</t>
  </si>
  <si>
    <t>Houghton</t>
  </si>
  <si>
    <t>Simon</t>
  </si>
  <si>
    <t>Ashford</t>
  </si>
  <si>
    <t>Scott</t>
  </si>
  <si>
    <t>Davison</t>
  </si>
  <si>
    <t>Lissa</t>
  </si>
  <si>
    <t>Pritchard</t>
  </si>
  <si>
    <t>Monica</t>
  </si>
  <si>
    <t>Alonso</t>
  </si>
  <si>
    <t>Steve</t>
  </si>
  <si>
    <t>Newell</t>
  </si>
  <si>
    <t>Neil</t>
  </si>
  <si>
    <t>Frediani</t>
  </si>
  <si>
    <t>Melanie</t>
  </si>
  <si>
    <t>Holman</t>
  </si>
  <si>
    <t>Clara</t>
  </si>
  <si>
    <t>Halket</t>
  </si>
  <si>
    <t>Roderick</t>
  </si>
  <si>
    <t>Hoffman</t>
  </si>
  <si>
    <t>Liz</t>
  </si>
  <si>
    <t>Latter</t>
  </si>
  <si>
    <t>Marion</t>
  </si>
  <si>
    <t>Woodhouse</t>
  </si>
  <si>
    <t>Luke</t>
  </si>
  <si>
    <t>Grant</t>
  </si>
  <si>
    <t>Strydom</t>
  </si>
  <si>
    <t>Hillier</t>
  </si>
  <si>
    <t>White</t>
  </si>
  <si>
    <t>where ?</t>
  </si>
  <si>
    <t>best time</t>
  </si>
  <si>
    <t>Daniel</t>
  </si>
  <si>
    <t>Clark</t>
  </si>
  <si>
    <t>Turton</t>
  </si>
  <si>
    <t>Kingston</t>
  </si>
  <si>
    <t>KT2 5BH</t>
  </si>
  <si>
    <t>Concorde Club</t>
  </si>
  <si>
    <t>distance</t>
  </si>
  <si>
    <t>TW5 9PQ</t>
  </si>
  <si>
    <t>Crow flies</t>
  </si>
  <si>
    <t>(kms)</t>
  </si>
  <si>
    <t>W3 8LQ</t>
  </si>
  <si>
    <t>HP11 1QX</t>
  </si>
  <si>
    <t>TW14 8QA</t>
  </si>
  <si>
    <t>GU16 6HY</t>
  </si>
  <si>
    <t>TW9 2SF</t>
  </si>
  <si>
    <t>TW10 6RR</t>
  </si>
  <si>
    <t>SL0 0NH</t>
  </si>
  <si>
    <t>TW2 6DF</t>
  </si>
  <si>
    <t>W12 0DF</t>
  </si>
  <si>
    <t>RG6 1PQ</t>
  </si>
  <si>
    <t>Joe Nolan</t>
  </si>
  <si>
    <t>Alan Anderson</t>
  </si>
  <si>
    <t>Leamington</t>
  </si>
  <si>
    <t xml:space="preserve"> </t>
  </si>
  <si>
    <t>Simon Turton</t>
  </si>
  <si>
    <t>Woodley</t>
  </si>
  <si>
    <t>SM3 8AL</t>
  </si>
  <si>
    <t>SW19 5NR</t>
  </si>
  <si>
    <t>GU1 1UP</t>
  </si>
  <si>
    <t>CR0 4RR</t>
  </si>
  <si>
    <t>N14 6RA</t>
  </si>
  <si>
    <t>Grovelands (Enfield)</t>
  </si>
  <si>
    <t>NW10 1JH</t>
  </si>
  <si>
    <t>Roundshaw Downs (Croydon Airport)</t>
  </si>
  <si>
    <t>Gladstone Park (Dollis Hill)</t>
  </si>
  <si>
    <t>miles</t>
  </si>
  <si>
    <t>Crane Park (Whitton)</t>
  </si>
  <si>
    <t>Bedfont Lakes (Ashford)</t>
  </si>
  <si>
    <t>Old Deer Park (Richmond)</t>
  </si>
  <si>
    <t>Gunnersbury Park (South Ealing)</t>
  </si>
  <si>
    <t>Kingston (Ham)</t>
  </si>
  <si>
    <t>Black Park (Iver Heath)</t>
  </si>
  <si>
    <t>Woomwood Scrubs (Shepherds Bush)</t>
  </si>
  <si>
    <t>Nonsuch Park (Ewell/Cheam)</t>
  </si>
  <si>
    <t>Bennett</t>
  </si>
  <si>
    <t xml:space="preserve">Piers </t>
  </si>
  <si>
    <t>Keenleyside</t>
  </si>
  <si>
    <t>Brian Bennett</t>
  </si>
  <si>
    <t>Killerton (Exeter)</t>
  </si>
  <si>
    <t>Total runs by BA runners* at each park</t>
  </si>
  <si>
    <t>CR6 9YB</t>
  </si>
  <si>
    <t>Riddlesdown (Warlingham)</t>
  </si>
  <si>
    <t>CR0 5RB</t>
  </si>
  <si>
    <t>SE24 0PA</t>
  </si>
  <si>
    <t>SE21 7BQ</t>
  </si>
  <si>
    <t>Dulwich</t>
  </si>
  <si>
    <t>Brockwell Park (Brixton/Herne Hill)</t>
  </si>
  <si>
    <t>Lloyd Park (Croydon)</t>
  </si>
  <si>
    <t>SE20 8DT</t>
  </si>
  <si>
    <t>Crystal Palace</t>
  </si>
  <si>
    <t>* Total runs include Brian Bennett who is also a member of Runnymede Runners and</t>
  </si>
  <si>
    <t>RG5 4JZ</t>
  </si>
  <si>
    <t>E6 5LT</t>
  </si>
  <si>
    <t>Beckton</t>
  </si>
  <si>
    <t>B91 3HW</t>
  </si>
  <si>
    <t>Brueton (Solihull)</t>
  </si>
  <si>
    <t>CV32 4EW</t>
  </si>
  <si>
    <t>Bushy Park (Hampton/Teddington)</t>
  </si>
  <si>
    <t>KT8 9DD</t>
  </si>
  <si>
    <t>N22 7AY</t>
  </si>
  <si>
    <t>Highbury Fields (Islington)</t>
  </si>
  <si>
    <t>Ally Pally (Hornsey/Muswell Hill)</t>
  </si>
  <si>
    <t>N4 2LA</t>
  </si>
  <si>
    <t>N5 1QZ</t>
  </si>
  <si>
    <t>NW3 1NT</t>
  </si>
  <si>
    <t>W4 2RU</t>
  </si>
  <si>
    <t>flies</t>
  </si>
  <si>
    <t>Steve Newell at Home</t>
  </si>
  <si>
    <t>N8 8QG</t>
  </si>
  <si>
    <t>G41 4AT</t>
  </si>
  <si>
    <t>Glasgow (Pollock Park)</t>
  </si>
  <si>
    <t>Mile End</t>
  </si>
  <si>
    <t>RH10 5PQ</t>
  </si>
  <si>
    <t>E14 7TW</t>
  </si>
  <si>
    <t>Tilgate Park (Crawley)</t>
  </si>
  <si>
    <t xml:space="preserve">OX14 3HR                                                                                                                                                                                                       </t>
  </si>
  <si>
    <t>SP10 3LF</t>
  </si>
  <si>
    <t>Andover</t>
  </si>
  <si>
    <t>OX2 8EF</t>
  </si>
  <si>
    <t>RG19 6HN</t>
  </si>
  <si>
    <t>SN5 3NY</t>
  </si>
  <si>
    <t>Albert Park (Melbourne)</t>
  </si>
  <si>
    <t>L8 3SB</t>
  </si>
  <si>
    <t>SK1 4JR</t>
  </si>
  <si>
    <t>SO50 9NL</t>
  </si>
  <si>
    <t>AL3 4SW</t>
  </si>
  <si>
    <t>MK41 7SS</t>
  </si>
  <si>
    <t>MK15 0DS</t>
  </si>
  <si>
    <t>Oak Hill (East Barnet)</t>
  </si>
  <si>
    <t>EN4 8JS</t>
  </si>
  <si>
    <t>Gunpowder (Waltham Abbey)</t>
  </si>
  <si>
    <t>EN9 3GP</t>
  </si>
  <si>
    <t>RG21 4AG</t>
  </si>
  <si>
    <t>LE3 1JS</t>
  </si>
  <si>
    <t>Grovelands (Southgate/Winchmore Hill)</t>
  </si>
  <si>
    <t>Burgess Park (Camberwell)</t>
  </si>
  <si>
    <t>SE5 7LA</t>
  </si>
  <si>
    <t>bike</t>
  </si>
  <si>
    <t>DLR to Royal Albert</t>
  </si>
  <si>
    <t>Car</t>
  </si>
  <si>
    <t>Train, tram</t>
  </si>
  <si>
    <t>Train, tube to Elephant &amp; Castle</t>
  </si>
  <si>
    <t>Piccadilly Line to Finsbury Park</t>
  </si>
  <si>
    <t>District Line to Stepney Green or Mile End</t>
  </si>
  <si>
    <t>Guildford (Stoke Park)</t>
  </si>
  <si>
    <t>St Albans (Verulamium Park)</t>
  </si>
  <si>
    <t>Milton Keynes (Willen Lake)</t>
  </si>
  <si>
    <t>GU10 4LS</t>
  </si>
  <si>
    <t>Alice Holt Forest (Farnham, Surrey)</t>
  </si>
  <si>
    <t>Overground to West Hampstead, Jubilee line to Dollis Hill</t>
  </si>
  <si>
    <t>Banstead Woods</t>
  </si>
  <si>
    <t>SM7 2BY</t>
  </si>
  <si>
    <t>Piers Keenleyside who is also a member of Ealing Eagles.</t>
  </si>
  <si>
    <t>E9 5PF</t>
  </si>
  <si>
    <t>Pymmes Park (Edmonton)</t>
  </si>
  <si>
    <t>N18 2UG</t>
  </si>
  <si>
    <t>out and back (once)</t>
  </si>
  <si>
    <t>3 laps</t>
  </si>
  <si>
    <t>Hackney Marshes</t>
  </si>
  <si>
    <t>Little Stoke (Bristol)</t>
  </si>
  <si>
    <t>BS34 6JX</t>
  </si>
  <si>
    <t>IG1 4SB</t>
  </si>
  <si>
    <t>Wanstead Flats</t>
  </si>
  <si>
    <t>E11 3QD</t>
  </si>
  <si>
    <t>Valentines (Redbridge)</t>
  </si>
  <si>
    <t>or bike</t>
  </si>
  <si>
    <t>Barking</t>
  </si>
  <si>
    <t>IG11 9UN</t>
  </si>
  <si>
    <t>District Line to Barking (over an hour)</t>
  </si>
  <si>
    <t>Piers Keenleyside</t>
  </si>
  <si>
    <t>Burnage (Manchester)</t>
  </si>
  <si>
    <t>SK4 3EA</t>
  </si>
  <si>
    <t>Burnage (Heaton Mersey)</t>
  </si>
  <si>
    <t>Kerstin</t>
  </si>
  <si>
    <t>Luksch</t>
  </si>
  <si>
    <t>Greenwich</t>
  </si>
  <si>
    <t>Greenwich (Avery Hill Park)</t>
  </si>
  <si>
    <t>SE9 2PQ</t>
  </si>
  <si>
    <t>SE4 1LE</t>
  </si>
  <si>
    <t>Hilly Fields( Lewisham)</t>
  </si>
  <si>
    <t>9 runners, two new venues,</t>
  </si>
  <si>
    <t>Underground from Hammersmith, Change at Kings Cross</t>
  </si>
  <si>
    <t>Train to Herne Hill from Victoria</t>
  </si>
  <si>
    <t>Train to West Dulwich from Victoria</t>
  </si>
  <si>
    <t>Alan Anderson on 241</t>
  </si>
  <si>
    <t>Northampton</t>
  </si>
  <si>
    <t>Colin Haylock</t>
  </si>
  <si>
    <t>NN1 4LG</t>
  </si>
  <si>
    <t>Alan Anderson on 242, Alan Friar on 94</t>
  </si>
  <si>
    <t>10 runners, 1 new venue</t>
  </si>
  <si>
    <t>pb for Daniel Clark at Bedfont</t>
  </si>
  <si>
    <t>Arrow Valley (Redditch)</t>
  </si>
  <si>
    <t>B98 0LJ</t>
  </si>
  <si>
    <t>Cannon Hill (Edgbaston)</t>
  </si>
  <si>
    <t>B5 7QU</t>
  </si>
  <si>
    <t>Train to Ladywell from Waterloo East</t>
  </si>
  <si>
    <t>or bus 68,171 or 176 from stop D Waterloo Road</t>
  </si>
  <si>
    <t>nb Triathlon World Championship Hyde Park</t>
  </si>
  <si>
    <t>Provisional date for Great River Swim</t>
  </si>
  <si>
    <t>Overground to Hackney Central or Homerton, then bus or bike</t>
  </si>
  <si>
    <t>Club parkrun - 17th November 2012</t>
  </si>
  <si>
    <t>Club parkrun  - 18th August 2012</t>
  </si>
  <si>
    <t>Club parkrun 25th June 2011</t>
  </si>
  <si>
    <t>Club parkrun - 6 October 2012</t>
  </si>
  <si>
    <t>Club parkrun at Kingston</t>
  </si>
  <si>
    <t>Steve Newell</t>
  </si>
  <si>
    <t>BSH</t>
  </si>
  <si>
    <t>RDG</t>
  </si>
  <si>
    <t>BLK</t>
  </si>
  <si>
    <t>CRN</t>
  </si>
  <si>
    <t>FRY</t>
  </si>
  <si>
    <t>GUN</t>
  </si>
  <si>
    <t>ODP</t>
  </si>
  <si>
    <t>WYC</t>
  </si>
  <si>
    <t>RCH</t>
  </si>
  <si>
    <t>KNG</t>
  </si>
  <si>
    <t>Other Parks</t>
  </si>
  <si>
    <t>GUL</t>
  </si>
  <si>
    <t>NON</t>
  </si>
  <si>
    <t>KIL</t>
  </si>
  <si>
    <t>FIN</t>
  </si>
  <si>
    <t>ABI</t>
  </si>
  <si>
    <t>BRU</t>
  </si>
  <si>
    <t>ALP</t>
  </si>
  <si>
    <t>WSC</t>
  </si>
  <si>
    <t>PRI</t>
  </si>
  <si>
    <t>WBK</t>
  </si>
  <si>
    <t>WLY</t>
  </si>
  <si>
    <t xml:space="preserve">Simon </t>
  </si>
  <si>
    <t>others</t>
  </si>
  <si>
    <t>More others</t>
  </si>
  <si>
    <t>OXF</t>
  </si>
  <si>
    <t>GLS</t>
  </si>
  <si>
    <t>NBY</t>
  </si>
  <si>
    <t>NHT</t>
  </si>
  <si>
    <t>SAL</t>
  </si>
  <si>
    <t>ALB</t>
  </si>
  <si>
    <t>BAS</t>
  </si>
  <si>
    <t>HBF</t>
  </si>
  <si>
    <t>OAK</t>
  </si>
  <si>
    <t>BRA</t>
  </si>
  <si>
    <t>LST</t>
  </si>
  <si>
    <t>GLA</t>
  </si>
  <si>
    <t>TIL</t>
  </si>
  <si>
    <t>WIM</t>
  </si>
  <si>
    <t>BFD</t>
  </si>
  <si>
    <t>SWI</t>
  </si>
  <si>
    <t>EAS</t>
  </si>
  <si>
    <t>GUP</t>
  </si>
  <si>
    <t>BFL</t>
  </si>
  <si>
    <t>LEM</t>
  </si>
  <si>
    <t>Parks</t>
  </si>
  <si>
    <t>BRW</t>
  </si>
  <si>
    <t>BUG</t>
  </si>
  <si>
    <t>DUL</t>
  </si>
  <si>
    <t>RSD</t>
  </si>
  <si>
    <t>XAL</t>
  </si>
  <si>
    <t>GRO</t>
  </si>
  <si>
    <t>BAN</t>
  </si>
  <si>
    <t>MIL</t>
  </si>
  <si>
    <t>HIL</t>
  </si>
  <si>
    <t>LLO</t>
  </si>
  <si>
    <t>HAC</t>
  </si>
  <si>
    <t>PYM</t>
  </si>
  <si>
    <t>RID</t>
  </si>
  <si>
    <t>WAN</t>
  </si>
  <si>
    <t>BEC</t>
  </si>
  <si>
    <t>GRW</t>
  </si>
  <si>
    <t>VAL</t>
  </si>
  <si>
    <t>BAR</t>
  </si>
  <si>
    <t>AHF</t>
  </si>
  <si>
    <t>MKW</t>
  </si>
  <si>
    <t>AND</t>
  </si>
  <si>
    <t>RED</t>
  </si>
  <si>
    <t>CAN</t>
  </si>
  <si>
    <t>BUN</t>
  </si>
  <si>
    <t>HAH</t>
  </si>
  <si>
    <t>crow</t>
  </si>
  <si>
    <t>or train to Putney, 93 bus to Queensmere Road</t>
  </si>
  <si>
    <t>Club parkrun - 10th December 2011</t>
  </si>
  <si>
    <t>Club parkrun -28th January 2012</t>
  </si>
  <si>
    <t>Club parkrun 6th August 2011</t>
  </si>
  <si>
    <t>Club parkrun - 17th March 2012</t>
  </si>
  <si>
    <t>Club parkrun 26th May 2012</t>
  </si>
  <si>
    <t>Club parkrun - 1st October 2011</t>
  </si>
  <si>
    <t>UPT</t>
  </si>
  <si>
    <t>Upton Court (Slough)</t>
  </si>
  <si>
    <t>SL3 7RT</t>
  </si>
  <si>
    <t>Upton Court (Langley/Slough)</t>
  </si>
  <si>
    <t>Train to Feltham and then cycle</t>
  </si>
  <si>
    <t>Gary Rushmer leads the way for seven members on a damp moring.</t>
  </si>
  <si>
    <t>Served by bus from Hounslow, T5 or Slough.</t>
  </si>
  <si>
    <t>Very easy by car.</t>
  </si>
  <si>
    <t>Upton Court (Langley)</t>
  </si>
  <si>
    <t>1st claim runners (+2)</t>
  </si>
  <si>
    <t>Upton Court</t>
  </si>
  <si>
    <t>pb</t>
  </si>
  <si>
    <t>Three attend inaugural at Upton Court.  Alan Anderson up to 294.</t>
  </si>
  <si>
    <t>Started on 24th November 2012</t>
  </si>
  <si>
    <t>CR5 3NR</t>
  </si>
  <si>
    <t>Overground to Hampstead Heath (24 mins from Gunnersbury, dep 8:00)</t>
  </si>
  <si>
    <t>Bike summer only.</t>
  </si>
  <si>
    <t>bike via Twickenham, Teddington</t>
  </si>
  <si>
    <t>bike (A316)</t>
  </si>
  <si>
    <t>or Central line to Mile End</t>
  </si>
  <si>
    <t>MV70-74</t>
  </si>
  <si>
    <t>MV75-70</t>
  </si>
  <si>
    <t>MV55-59</t>
  </si>
  <si>
    <t>MV75-79</t>
  </si>
  <si>
    <t>Bushy</t>
  </si>
  <si>
    <t>None</t>
  </si>
  <si>
    <t>Killerton</t>
  </si>
  <si>
    <t>Richmond</t>
  </si>
  <si>
    <t>Gunnersbury Park</t>
  </si>
  <si>
    <t>No run due to flooded course</t>
  </si>
  <si>
    <t>Club best time at Woodley</t>
  </si>
  <si>
    <t>New venue for club</t>
  </si>
  <si>
    <t>No BA runners this week</t>
  </si>
  <si>
    <t>Nearest station Gants Hill</t>
  </si>
  <si>
    <t>or underground to Brixton</t>
  </si>
  <si>
    <t>Started on 17th November 2012</t>
  </si>
  <si>
    <t>Started 3rd November 2012</t>
  </si>
  <si>
    <t>also proposed for 25 December 2012</t>
  </si>
  <si>
    <t>or car via South Circular</t>
  </si>
  <si>
    <t>Course still flooded</t>
  </si>
  <si>
    <t>Kerstin Luksch</t>
  </si>
  <si>
    <t>HAV</t>
  </si>
  <si>
    <t>Havant</t>
  </si>
  <si>
    <t>Havant (Staunton Country Park)</t>
  </si>
  <si>
    <t>PO9 5HB</t>
  </si>
  <si>
    <t>40th different venue</t>
  </si>
  <si>
    <t>Reading flooded!</t>
  </si>
  <si>
    <t>Roderick at Hackney Marshes</t>
  </si>
  <si>
    <t>Roderick at Havant</t>
  </si>
  <si>
    <t>Alan 295</t>
  </si>
  <si>
    <t>Alan 296</t>
  </si>
  <si>
    <t>Chasetheplace week 1 17,337 in the game</t>
  </si>
  <si>
    <t xml:space="preserve">Chasetheplace week 3 4,910 still in after three weeks </t>
  </si>
  <si>
    <t>week 1</t>
  </si>
  <si>
    <t>week 2</t>
  </si>
  <si>
    <t>week 3</t>
  </si>
  <si>
    <t>week 4</t>
  </si>
  <si>
    <t>week 5</t>
  </si>
  <si>
    <t>week 6</t>
  </si>
  <si>
    <t>Scott Davison</t>
  </si>
  <si>
    <t>Bedfont</t>
  </si>
  <si>
    <t>Black Pk</t>
  </si>
  <si>
    <t>Upton Ct</t>
  </si>
  <si>
    <t>Chase the place sponsored by Lucozade (week 1 = 24 November 2012)</t>
  </si>
  <si>
    <t>Hackney</t>
  </si>
  <si>
    <t>Wormwd</t>
  </si>
  <si>
    <t>Gunsbury</t>
  </si>
  <si>
    <t>Chasetheplace week 2 7,615 in after two weeks</t>
  </si>
  <si>
    <t>Nationally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</si>
</sst>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ddd\,\ dd\ mmm\ yyyy"/>
    <numFmt numFmtId="171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sz val="5.5"/>
      <name val="Arial"/>
      <family val="0"/>
    </font>
    <font>
      <sz val="5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4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" fontId="0" fillId="0" borderId="1" xfId="0" applyNumberFormat="1" applyFill="1" applyBorder="1" applyAlignment="1">
      <alignment/>
    </xf>
    <xf numFmtId="0" fontId="0" fillId="4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45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0" fontId="6" fillId="5" borderId="0" xfId="0" applyFont="1" applyFill="1" applyAlignment="1">
      <alignment horizontal="center"/>
    </xf>
    <xf numFmtId="10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171" fontId="0" fillId="0" borderId="0" xfId="0" applyNumberFormat="1" applyAlignment="1">
      <alignment horizontal="right"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Chase the place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7175"/>
          <c:w val="0.78825"/>
          <c:h val="0.716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Saturdays!$B$51:$D$51</c:f>
              <c:strCache/>
            </c:strRef>
          </c:cat>
          <c:val>
            <c:numRef>
              <c:f>Saturdays!$B$52:$D$52</c:f>
              <c:numCache/>
            </c:numRef>
          </c:val>
        </c:ser>
        <c:axId val="6552837"/>
        <c:axId val="58975534"/>
      </c:area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After week (1 - 6)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UK parkrunners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8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50</xdr:row>
      <xdr:rowOff>104775</xdr:rowOff>
    </xdr:from>
    <xdr:to>
      <xdr:col>13</xdr:col>
      <xdr:colOff>304800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5191125" y="8201025"/>
        <a:ext cx="36385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I35" sqref="I35"/>
    </sheetView>
  </sheetViews>
  <sheetFormatPr defaultColWidth="9.140625" defaultRowHeight="12.75"/>
  <cols>
    <col min="1" max="1" width="7.421875" style="0" customWidth="1"/>
    <col min="2" max="2" width="25.57421875" style="0" customWidth="1"/>
    <col min="5" max="5" width="16.7109375" style="0" customWidth="1"/>
    <col min="6" max="6" width="6.7109375" style="1" customWidth="1"/>
    <col min="7" max="7" width="17.28125" style="0" customWidth="1"/>
    <col min="8" max="8" width="6.7109375" style="1" customWidth="1"/>
  </cols>
  <sheetData>
    <row r="1" spans="2:8" ht="12.75">
      <c r="B1" s="2" t="s">
        <v>0</v>
      </c>
      <c r="C1" s="2"/>
      <c r="D1" s="2"/>
      <c r="E1" s="2"/>
      <c r="F1" s="3"/>
      <c r="G1" s="2"/>
      <c r="H1" s="3"/>
    </row>
    <row r="2" spans="2:8" ht="12.75">
      <c r="B2" s="2" t="s">
        <v>183</v>
      </c>
      <c r="C2" s="2"/>
      <c r="D2" s="2"/>
      <c r="E2" s="2"/>
      <c r="F2" s="3"/>
      <c r="G2" s="2"/>
      <c r="H2" s="3"/>
    </row>
    <row r="3" spans="2:8" ht="12.75">
      <c r="B3" s="2"/>
      <c r="C3" s="4"/>
      <c r="D3" s="4"/>
      <c r="E3" s="8" t="s">
        <v>5</v>
      </c>
      <c r="F3" s="9"/>
      <c r="G3" s="8" t="s">
        <v>5</v>
      </c>
      <c r="H3" s="9"/>
    </row>
    <row r="4" spans="2:8" ht="12.75">
      <c r="B4" s="2" t="s">
        <v>2</v>
      </c>
      <c r="C4" s="4" t="s">
        <v>3</v>
      </c>
      <c r="D4" s="4" t="s">
        <v>4</v>
      </c>
      <c r="E4" s="8" t="s">
        <v>7</v>
      </c>
      <c r="F4" s="9" t="s">
        <v>6</v>
      </c>
      <c r="G4" s="8" t="s">
        <v>8</v>
      </c>
      <c r="H4" s="9" t="s">
        <v>6</v>
      </c>
    </row>
    <row r="5" spans="1:6" ht="12.75">
      <c r="A5" s="43" t="s">
        <v>325</v>
      </c>
      <c r="B5" s="5" t="s">
        <v>45</v>
      </c>
      <c r="C5">
        <f>Runners!G65</f>
        <v>2</v>
      </c>
      <c r="D5" s="10">
        <f>Runners!G64</f>
        <v>2</v>
      </c>
      <c r="E5" s="6" t="s">
        <v>26</v>
      </c>
      <c r="F5" s="1">
        <v>0.016863425925925928</v>
      </c>
    </row>
    <row r="6" spans="1:6" ht="12.75">
      <c r="A6" s="43" t="s">
        <v>340</v>
      </c>
      <c r="B6" s="5" t="s">
        <v>55</v>
      </c>
      <c r="C6">
        <f>Runners!G68</f>
        <v>1</v>
      </c>
      <c r="D6">
        <f>Runners!G68</f>
        <v>1</v>
      </c>
      <c r="E6" s="6" t="s">
        <v>30</v>
      </c>
      <c r="F6" s="1">
        <v>0.02017361111111111</v>
      </c>
    </row>
    <row r="7" spans="1:6" ht="12.75">
      <c r="A7" s="43" t="s">
        <v>327</v>
      </c>
      <c r="B7" s="5" t="s">
        <v>29</v>
      </c>
      <c r="C7">
        <f>Runners!H65</f>
        <v>2</v>
      </c>
      <c r="D7" s="10">
        <f>Runners!H64</f>
        <v>2</v>
      </c>
      <c r="E7" s="6" t="s">
        <v>30</v>
      </c>
      <c r="F7" s="1">
        <v>0.01980324074074074</v>
      </c>
    </row>
    <row r="8" spans="1:10" ht="12.75">
      <c r="A8" s="43" t="s">
        <v>341</v>
      </c>
      <c r="B8" s="5" t="s">
        <v>49</v>
      </c>
      <c r="C8">
        <f>Runners!H68</f>
        <v>1</v>
      </c>
      <c r="D8">
        <f>Runners!H68</f>
        <v>1</v>
      </c>
      <c r="E8" s="6" t="s">
        <v>30</v>
      </c>
      <c r="F8" s="1">
        <v>0.01951388888888889</v>
      </c>
      <c r="J8" t="s">
        <v>157</v>
      </c>
    </row>
    <row r="9" spans="1:8" ht="12.75">
      <c r="A9" s="43" t="s">
        <v>353</v>
      </c>
      <c r="B9" s="5" t="s">
        <v>12</v>
      </c>
      <c r="C9">
        <f>Runners!G50</f>
        <v>21</v>
      </c>
      <c r="D9" s="10">
        <f>Runners!G49</f>
        <v>209</v>
      </c>
      <c r="E9" s="7" t="s">
        <v>13</v>
      </c>
      <c r="F9" s="1">
        <v>0.01298611111111111</v>
      </c>
      <c r="G9" t="s">
        <v>14</v>
      </c>
      <c r="H9" s="1">
        <v>0.01792824074074074</v>
      </c>
    </row>
    <row r="10" spans="1:6" ht="12.75">
      <c r="A10" s="43" t="s">
        <v>349</v>
      </c>
      <c r="B10" s="5" t="s">
        <v>48</v>
      </c>
      <c r="C10">
        <f>Runners!I68</f>
        <v>1</v>
      </c>
      <c r="D10">
        <f>Runners!I68</f>
        <v>1</v>
      </c>
      <c r="E10" s="6" t="s">
        <v>30</v>
      </c>
      <c r="F10" s="1">
        <v>0.01826388888888889</v>
      </c>
    </row>
    <row r="11" spans="1:6" ht="12.75">
      <c r="A11" s="43" t="s">
        <v>312</v>
      </c>
      <c r="B11" s="5" t="s">
        <v>175</v>
      </c>
      <c r="C11">
        <f>Runners!H50</f>
        <v>9</v>
      </c>
      <c r="D11" s="10">
        <f>Runners!H49</f>
        <v>155</v>
      </c>
      <c r="E11" s="6" t="s">
        <v>21</v>
      </c>
      <c r="F11" s="1">
        <v>0.01326388888888889</v>
      </c>
    </row>
    <row r="12" spans="1:6" ht="12.75">
      <c r="A12" s="43" t="s">
        <v>344</v>
      </c>
      <c r="B12" s="5" t="s">
        <v>42</v>
      </c>
      <c r="C12">
        <f>Runners!J68</f>
        <v>1</v>
      </c>
      <c r="D12">
        <f>Runners!J68</f>
        <v>1</v>
      </c>
      <c r="E12" s="6" t="s">
        <v>30</v>
      </c>
      <c r="F12" s="1">
        <v>0.018148148148148146</v>
      </c>
    </row>
    <row r="13" spans="1:10" ht="12.75">
      <c r="A13" s="43" t="s">
        <v>326</v>
      </c>
      <c r="B13" s="5" t="s">
        <v>199</v>
      </c>
      <c r="C13">
        <f>Runners!I65</f>
        <v>1</v>
      </c>
      <c r="D13" s="10">
        <f>Runners!J64</f>
        <v>1</v>
      </c>
      <c r="E13" s="6" t="s">
        <v>21</v>
      </c>
      <c r="F13" s="1">
        <v>0.01347222222222222</v>
      </c>
      <c r="J13" t="s">
        <v>157</v>
      </c>
    </row>
    <row r="14" spans="1:6" ht="12.75">
      <c r="A14" s="43" t="s">
        <v>379</v>
      </c>
      <c r="B14" s="5" t="s">
        <v>274</v>
      </c>
      <c r="C14">
        <f>Runners!J65</f>
        <v>1</v>
      </c>
      <c r="D14" s="10">
        <f>Runners!J64</f>
        <v>1</v>
      </c>
      <c r="E14" s="6" t="s">
        <v>21</v>
      </c>
      <c r="F14" s="1">
        <v>0.013692129629629629</v>
      </c>
    </row>
    <row r="15" spans="1:8" ht="12.75">
      <c r="A15" s="43" t="s">
        <v>310</v>
      </c>
      <c r="B15" s="5" t="s">
        <v>15</v>
      </c>
      <c r="C15">
        <f>Runners!I50</f>
        <v>24</v>
      </c>
      <c r="D15" s="10">
        <f>Runners!I49</f>
        <v>534</v>
      </c>
      <c r="E15" s="6" t="s">
        <v>16</v>
      </c>
      <c r="F15" s="1">
        <v>0.012129629629629629</v>
      </c>
      <c r="G15" t="s">
        <v>17</v>
      </c>
      <c r="H15" s="1">
        <v>0.013101851851851852</v>
      </c>
    </row>
    <row r="16" spans="1:8" ht="12.75">
      <c r="A16" s="43" t="s">
        <v>313</v>
      </c>
      <c r="B16" s="5" t="s">
        <v>20</v>
      </c>
      <c r="C16">
        <f>Runners!J50</f>
        <v>14</v>
      </c>
      <c r="D16" s="10">
        <f>Runners!J49</f>
        <v>18</v>
      </c>
      <c r="E16" s="6" t="s">
        <v>18</v>
      </c>
      <c r="F16" s="1">
        <v>0.013657407407407408</v>
      </c>
      <c r="G16" t="s">
        <v>19</v>
      </c>
      <c r="H16" s="1">
        <v>0.02262731481481482</v>
      </c>
    </row>
    <row r="17" spans="1:6" ht="12.75">
      <c r="A17" t="s">
        <v>351</v>
      </c>
      <c r="B17" s="5" t="s">
        <v>50</v>
      </c>
      <c r="C17">
        <v>1</v>
      </c>
      <c r="D17">
        <v>1</v>
      </c>
      <c r="E17" s="6" t="s">
        <v>30</v>
      </c>
      <c r="F17" s="1">
        <v>0.01931712962962963</v>
      </c>
    </row>
    <row r="18" spans="1:6" ht="12.75">
      <c r="A18" s="43" t="s">
        <v>324</v>
      </c>
      <c r="B18" s="5" t="s">
        <v>58</v>
      </c>
      <c r="C18">
        <f>Runners!K65</f>
        <v>2</v>
      </c>
      <c r="D18" s="10">
        <f>Runners!K64</f>
        <v>2</v>
      </c>
      <c r="E18" s="6" t="s">
        <v>30</v>
      </c>
      <c r="F18" s="1">
        <v>0.018171296296296297</v>
      </c>
    </row>
    <row r="19" spans="1:8" ht="12.75">
      <c r="A19" s="43" t="s">
        <v>314</v>
      </c>
      <c r="B19" s="5" t="s">
        <v>34</v>
      </c>
      <c r="C19">
        <f>Runners!K50</f>
        <v>7</v>
      </c>
      <c r="D19" s="10">
        <f>Runners!K49</f>
        <v>17</v>
      </c>
      <c r="E19" s="6" t="s">
        <v>9</v>
      </c>
      <c r="F19" s="1">
        <v>0.01324074074074074</v>
      </c>
      <c r="G19" t="s">
        <v>35</v>
      </c>
      <c r="H19" s="1">
        <v>0.019270833333333334</v>
      </c>
    </row>
    <row r="20" spans="1:10" ht="12.75">
      <c r="A20" t="s">
        <v>336</v>
      </c>
      <c r="B20" s="5" t="s">
        <v>168</v>
      </c>
      <c r="C20">
        <v>1</v>
      </c>
      <c r="D20">
        <v>1</v>
      </c>
      <c r="E20" s="6" t="s">
        <v>30</v>
      </c>
      <c r="F20" s="1">
        <v>0.018645833333333334</v>
      </c>
      <c r="J20" t="s">
        <v>157</v>
      </c>
    </row>
    <row r="21" spans="1:6" ht="12.75">
      <c r="A21" t="s">
        <v>346</v>
      </c>
      <c r="B21" s="5" t="s">
        <v>38</v>
      </c>
      <c r="C21">
        <v>1</v>
      </c>
      <c r="D21">
        <v>1</v>
      </c>
      <c r="E21" s="6" t="s">
        <v>30</v>
      </c>
      <c r="F21" s="1">
        <v>0.01898148148148148</v>
      </c>
    </row>
    <row r="22" spans="1:8" ht="12.75">
      <c r="A22" s="43" t="s">
        <v>321</v>
      </c>
      <c r="B22" s="5" t="s">
        <v>33</v>
      </c>
      <c r="C22">
        <f>Runners!L50</f>
        <v>3</v>
      </c>
      <c r="D22" s="10">
        <f>Runners!L49</f>
        <v>13</v>
      </c>
      <c r="E22" s="6" t="s">
        <v>10</v>
      </c>
      <c r="F22" s="1">
        <v>0.014988425925925926</v>
      </c>
      <c r="G22" t="s">
        <v>27</v>
      </c>
      <c r="H22" s="1">
        <v>0.017627314814814814</v>
      </c>
    </row>
    <row r="23" spans="1:8" ht="12.75">
      <c r="A23" s="43" t="s">
        <v>315</v>
      </c>
      <c r="B23" s="5" t="s">
        <v>417</v>
      </c>
      <c r="C23">
        <f>Runners!M50</f>
        <v>13</v>
      </c>
      <c r="D23" s="10">
        <f>Runners!M49</f>
        <v>119</v>
      </c>
      <c r="E23" s="7" t="s">
        <v>158</v>
      </c>
      <c r="F23" s="1">
        <v>0.014363425925925925</v>
      </c>
      <c r="G23" t="s">
        <v>11</v>
      </c>
      <c r="H23" s="1">
        <v>0.016747685185185185</v>
      </c>
    </row>
    <row r="24" spans="1:6" ht="12.75">
      <c r="A24" t="s">
        <v>352</v>
      </c>
      <c r="B24" s="5" t="s">
        <v>234</v>
      </c>
      <c r="C24">
        <v>1</v>
      </c>
      <c r="D24">
        <v>1</v>
      </c>
      <c r="E24" s="6" t="s">
        <v>30</v>
      </c>
      <c r="F24" s="1">
        <v>0.018379629629629628</v>
      </c>
    </row>
    <row r="25" spans="1:6" ht="12.75">
      <c r="A25" t="s">
        <v>366</v>
      </c>
      <c r="B25" s="5" t="s">
        <v>262</v>
      </c>
      <c r="C25">
        <f>Runners!O68</f>
        <v>1</v>
      </c>
      <c r="D25">
        <f>Runners!O68</f>
        <v>1</v>
      </c>
      <c r="E25" s="28" t="s">
        <v>30</v>
      </c>
      <c r="F25" s="1">
        <v>0.019282407407407408</v>
      </c>
    </row>
    <row r="26" spans="1:6" ht="12.75">
      <c r="A26" t="s">
        <v>380</v>
      </c>
      <c r="B26" s="5" t="s">
        <v>46</v>
      </c>
      <c r="C26">
        <v>1</v>
      </c>
      <c r="D26">
        <v>1</v>
      </c>
      <c r="E26" s="28" t="s">
        <v>30</v>
      </c>
      <c r="F26" s="1">
        <v>0.01923611111111111</v>
      </c>
    </row>
    <row r="27" spans="1:6" ht="12.75">
      <c r="A27" t="s">
        <v>430</v>
      </c>
      <c r="B27" s="5" t="s">
        <v>431</v>
      </c>
      <c r="C27">
        <v>1</v>
      </c>
      <c r="D27">
        <v>1</v>
      </c>
      <c r="E27" s="28" t="s">
        <v>30</v>
      </c>
      <c r="F27" s="1">
        <v>0.02125</v>
      </c>
    </row>
    <row r="28" spans="1:6" ht="12.75">
      <c r="A28" t="s">
        <v>342</v>
      </c>
      <c r="B28" s="5" t="s">
        <v>41</v>
      </c>
      <c r="C28">
        <v>1</v>
      </c>
      <c r="D28">
        <v>1</v>
      </c>
      <c r="E28" s="28" t="s">
        <v>30</v>
      </c>
      <c r="F28" s="1">
        <v>0.018125</v>
      </c>
    </row>
    <row r="29" spans="1:6" ht="12.75">
      <c r="A29" s="43" t="s">
        <v>323</v>
      </c>
      <c r="B29" s="5" t="s">
        <v>182</v>
      </c>
      <c r="C29">
        <f>Runners!L65</f>
        <v>1</v>
      </c>
      <c r="D29" s="10">
        <f>Runners!L64</f>
        <v>2</v>
      </c>
      <c r="E29" s="28" t="s">
        <v>181</v>
      </c>
      <c r="F29" s="1">
        <v>0.016296296296296295</v>
      </c>
    </row>
    <row r="30" spans="1:6" ht="12.75">
      <c r="A30" s="43" t="s">
        <v>319</v>
      </c>
      <c r="B30" s="5" t="s">
        <v>137</v>
      </c>
      <c r="C30">
        <f>Runners!N50</f>
        <v>8</v>
      </c>
      <c r="D30" s="10">
        <f>Runners!N49</f>
        <v>8</v>
      </c>
      <c r="E30" s="28" t="s">
        <v>13</v>
      </c>
      <c r="F30" s="1">
        <v>0.014108796296296295</v>
      </c>
    </row>
    <row r="31" spans="1:6" ht="12.75">
      <c r="A31" s="43" t="s">
        <v>354</v>
      </c>
      <c r="B31" s="5" t="s">
        <v>156</v>
      </c>
      <c r="C31">
        <f>Runners!M65</f>
        <v>1</v>
      </c>
      <c r="D31" s="10">
        <f>Runners!M64</f>
        <v>1</v>
      </c>
      <c r="E31" s="28" t="s">
        <v>21</v>
      </c>
      <c r="F31" s="1">
        <v>0.013564814814814816</v>
      </c>
    </row>
    <row r="32" spans="1:6" ht="12.75">
      <c r="A32" t="s">
        <v>345</v>
      </c>
      <c r="B32" s="5" t="s">
        <v>263</v>
      </c>
      <c r="C32">
        <v>1</v>
      </c>
      <c r="D32">
        <v>1</v>
      </c>
      <c r="E32" s="28" t="s">
        <v>30</v>
      </c>
      <c r="F32" s="1">
        <v>0.019224537037037037</v>
      </c>
    </row>
    <row r="33" spans="1:6" ht="12.75">
      <c r="A33" s="43" t="s">
        <v>375</v>
      </c>
      <c r="B33" s="5" t="s">
        <v>37</v>
      </c>
      <c r="C33">
        <f>Runners!N65</f>
        <v>2</v>
      </c>
      <c r="D33" s="10">
        <f>Runners!N64</f>
        <v>2</v>
      </c>
      <c r="E33" s="28" t="s">
        <v>36</v>
      </c>
      <c r="F33" s="1">
        <v>0.0166087962962963</v>
      </c>
    </row>
    <row r="34" spans="1:6" ht="12.75">
      <c r="A34" t="s">
        <v>337</v>
      </c>
      <c r="B34" s="5" t="s">
        <v>47</v>
      </c>
      <c r="C34">
        <v>1</v>
      </c>
      <c r="D34">
        <v>1</v>
      </c>
      <c r="E34" s="28" t="s">
        <v>30</v>
      </c>
      <c r="F34" s="1">
        <v>0.018252314814814815</v>
      </c>
    </row>
    <row r="35" spans="1:6" ht="12.75">
      <c r="A35" s="43" t="s">
        <v>322</v>
      </c>
      <c r="B35" s="5" t="s">
        <v>32</v>
      </c>
      <c r="C35">
        <f>Runners!O65</f>
        <v>2</v>
      </c>
      <c r="D35" s="10">
        <f>Runners!O64</f>
        <v>4</v>
      </c>
      <c r="E35" s="28" t="s">
        <v>10</v>
      </c>
      <c r="F35" s="1">
        <v>0.0146875</v>
      </c>
    </row>
    <row r="36" spans="1:6" ht="12.75">
      <c r="A36" t="s">
        <v>338</v>
      </c>
      <c r="B36" s="5" t="s">
        <v>289</v>
      </c>
      <c r="C36">
        <v>1</v>
      </c>
      <c r="D36">
        <v>1</v>
      </c>
      <c r="E36" s="28" t="s">
        <v>30</v>
      </c>
      <c r="F36" s="1">
        <v>0.019085648148148147</v>
      </c>
    </row>
    <row r="37" spans="1:6" ht="12.75">
      <c r="A37" t="s">
        <v>343</v>
      </c>
      <c r="B37" s="5" t="s">
        <v>232</v>
      </c>
      <c r="C37">
        <v>1</v>
      </c>
      <c r="D37">
        <v>1</v>
      </c>
      <c r="E37" s="28" t="s">
        <v>30</v>
      </c>
      <c r="F37" s="1">
        <v>0.018287037037037036</v>
      </c>
    </row>
    <row r="38" spans="1:8" ht="12.75">
      <c r="A38" s="43" t="s">
        <v>316</v>
      </c>
      <c r="B38" s="5" t="s">
        <v>172</v>
      </c>
      <c r="C38">
        <f>Runners!O50</f>
        <v>7</v>
      </c>
      <c r="D38" s="10">
        <f>Runners!O49</f>
        <v>17</v>
      </c>
      <c r="E38" s="28" t="s">
        <v>26</v>
      </c>
      <c r="F38" s="1">
        <v>0.016180555555555556</v>
      </c>
      <c r="G38" t="s">
        <v>27</v>
      </c>
      <c r="H38" s="1">
        <v>0.018958333333333334</v>
      </c>
    </row>
    <row r="39" spans="1:6" ht="12.75">
      <c r="A39" t="s">
        <v>335</v>
      </c>
      <c r="B39" s="5" t="s">
        <v>51</v>
      </c>
      <c r="C39">
        <v>1</v>
      </c>
      <c r="D39">
        <v>1</v>
      </c>
      <c r="E39" s="28" t="s">
        <v>30</v>
      </c>
      <c r="F39" s="1">
        <v>0.01902777777777778</v>
      </c>
    </row>
    <row r="40" spans="1:6" ht="12.75">
      <c r="A40" s="43" t="s">
        <v>329</v>
      </c>
      <c r="B40" s="5" t="s">
        <v>54</v>
      </c>
      <c r="C40">
        <f>Runners!P65</f>
        <v>1</v>
      </c>
      <c r="D40" s="10">
        <f>Runners!P64</f>
        <v>2</v>
      </c>
      <c r="E40" s="28" t="s">
        <v>25</v>
      </c>
      <c r="F40" s="1">
        <v>0.014305555555555557</v>
      </c>
    </row>
    <row r="41" spans="1:8" ht="12.75">
      <c r="A41" s="43" t="s">
        <v>311</v>
      </c>
      <c r="B41" s="5" t="s">
        <v>22</v>
      </c>
      <c r="C41">
        <f>Runners!Q50</f>
        <v>8</v>
      </c>
      <c r="D41" s="10">
        <f>Runners!Q49</f>
        <v>214</v>
      </c>
      <c r="E41" s="28" t="s">
        <v>21</v>
      </c>
      <c r="F41" s="1">
        <v>0.012962962962962963</v>
      </c>
      <c r="G41" t="s">
        <v>23</v>
      </c>
      <c r="H41" s="1">
        <v>0.017106481481481483</v>
      </c>
    </row>
    <row r="42" spans="1:6" ht="12.75">
      <c r="A42" s="43" t="s">
        <v>318</v>
      </c>
      <c r="B42" t="s">
        <v>1</v>
      </c>
      <c r="C42">
        <f>Runners!P50</f>
        <v>4</v>
      </c>
      <c r="D42" s="10">
        <f>Runners!P49</f>
        <v>22</v>
      </c>
      <c r="E42" s="28" t="s">
        <v>9</v>
      </c>
      <c r="F42" s="1">
        <v>0.013368055555555557</v>
      </c>
    </row>
    <row r="43" spans="1:6" ht="12.75">
      <c r="A43" t="s">
        <v>339</v>
      </c>
      <c r="B43" s="5" t="s">
        <v>44</v>
      </c>
      <c r="C43">
        <v>1</v>
      </c>
      <c r="D43">
        <v>1</v>
      </c>
      <c r="E43" s="28" t="s">
        <v>30</v>
      </c>
      <c r="F43" s="1">
        <v>0.01792824074074074</v>
      </c>
    </row>
    <row r="44" spans="1:6" ht="12.75">
      <c r="A44" t="s">
        <v>350</v>
      </c>
      <c r="B44" s="5" t="s">
        <v>39</v>
      </c>
      <c r="C44">
        <v>1</v>
      </c>
      <c r="D44">
        <v>1</v>
      </c>
      <c r="E44" s="28" t="s">
        <v>30</v>
      </c>
      <c r="F44" s="1">
        <v>0.018530092592592595</v>
      </c>
    </row>
    <row r="45" spans="1:6" ht="12.75">
      <c r="A45" t="s">
        <v>347</v>
      </c>
      <c r="B45" s="5" t="s">
        <v>218</v>
      </c>
      <c r="C45">
        <v>1</v>
      </c>
      <c r="D45">
        <v>1</v>
      </c>
      <c r="E45" s="28" t="s">
        <v>30</v>
      </c>
      <c r="F45" s="1">
        <v>0.019502314814814816</v>
      </c>
    </row>
    <row r="46" spans="1:6" ht="12.75">
      <c r="A46" s="43" t="s">
        <v>389</v>
      </c>
      <c r="B46" s="5" t="s">
        <v>397</v>
      </c>
      <c r="C46">
        <f>Runners!R50</f>
        <v>4</v>
      </c>
      <c r="D46" s="10">
        <f>Runners!R49</f>
        <v>4</v>
      </c>
      <c r="E46" s="28" t="s">
        <v>158</v>
      </c>
      <c r="F46" s="1">
        <v>0.014537037037037038</v>
      </c>
    </row>
    <row r="47" spans="1:6" ht="12.75">
      <c r="A47" t="s">
        <v>348</v>
      </c>
      <c r="B47" s="5" t="s">
        <v>43</v>
      </c>
      <c r="C47">
        <v>1</v>
      </c>
      <c r="D47">
        <v>1</v>
      </c>
      <c r="E47" s="28" t="s">
        <v>30</v>
      </c>
      <c r="F47" s="1">
        <v>0.018530092592592595</v>
      </c>
    </row>
    <row r="48" spans="1:6" ht="12.75">
      <c r="A48" s="43" t="s">
        <v>330</v>
      </c>
      <c r="B48" s="5" t="s">
        <v>53</v>
      </c>
      <c r="C48">
        <f>Runners!Q65</f>
        <v>1</v>
      </c>
      <c r="D48" s="10">
        <f>Runners!Q64</f>
        <v>1</v>
      </c>
      <c r="E48" s="28" t="s">
        <v>52</v>
      </c>
      <c r="F48" s="1">
        <v>0.020023148148148148</v>
      </c>
    </row>
    <row r="49" spans="1:6" ht="12.75">
      <c r="A49" s="43" t="s">
        <v>331</v>
      </c>
      <c r="B49" s="5" t="s">
        <v>159</v>
      </c>
      <c r="C49">
        <f>Runners!R65</f>
        <v>2</v>
      </c>
      <c r="D49" s="10">
        <f>Runners!R64</f>
        <v>3</v>
      </c>
      <c r="E49" s="28" t="s">
        <v>21</v>
      </c>
      <c r="F49" s="1">
        <v>0.013402777777777777</v>
      </c>
    </row>
    <row r="50" spans="1:6" ht="12.75">
      <c r="A50" s="43" t="s">
        <v>328</v>
      </c>
      <c r="B50" s="5" t="s">
        <v>31</v>
      </c>
      <c r="C50">
        <f>Runners!S50</f>
        <v>3</v>
      </c>
      <c r="D50" s="10">
        <f>Runners!S49</f>
        <v>3</v>
      </c>
      <c r="E50" s="28" t="s">
        <v>273</v>
      </c>
      <c r="F50" s="1">
        <v>0.016400462962962964</v>
      </c>
    </row>
    <row r="51" spans="1:6" ht="12.75">
      <c r="A51" s="43" t="s">
        <v>317</v>
      </c>
      <c r="B51" s="5" t="s">
        <v>40</v>
      </c>
      <c r="C51">
        <f>Runners!T50</f>
        <v>9</v>
      </c>
      <c r="D51" s="10">
        <f>Runners!T49</f>
        <v>10</v>
      </c>
      <c r="E51" s="6" t="s">
        <v>9</v>
      </c>
      <c r="F51" s="1">
        <v>0.013935185185185184</v>
      </c>
    </row>
    <row r="52" spans="3:8" ht="12.75">
      <c r="C52">
        <f>SUM(C5:C51)</f>
        <v>173</v>
      </c>
      <c r="D52" s="10">
        <f>SUM(D5:D51)</f>
        <v>1387</v>
      </c>
      <c r="F52">
        <f>COUNT(F5:F51)</f>
        <v>47</v>
      </c>
      <c r="H52">
        <f>COUNT(H5:H42)</f>
        <v>8</v>
      </c>
    </row>
    <row r="53" spans="4:5" ht="12.75">
      <c r="D53" s="26">
        <f>Runners!C49</f>
        <v>1387</v>
      </c>
      <c r="E53" s="6"/>
    </row>
    <row r="54" spans="2:5" ht="12.75">
      <c r="B54" t="s">
        <v>194</v>
      </c>
      <c r="E54" s="6"/>
    </row>
    <row r="55" spans="2:5" ht="12.75">
      <c r="B55" s="5" t="s">
        <v>256</v>
      </c>
      <c r="C55" s="12"/>
      <c r="E55" s="6"/>
    </row>
    <row r="56" spans="2:5" ht="12.75">
      <c r="B56" s="5"/>
      <c r="C56" s="12"/>
      <c r="E56" s="6"/>
    </row>
    <row r="57" ht="12.75">
      <c r="B57" s="13"/>
    </row>
    <row r="58" spans="2:5" ht="12.75">
      <c r="B58" s="5"/>
      <c r="C58" s="12"/>
      <c r="D58" s="1"/>
      <c r="E58" s="6"/>
    </row>
    <row r="59" spans="2:5" ht="12.75">
      <c r="B59" s="5"/>
      <c r="C59" s="12"/>
      <c r="D59" s="1"/>
      <c r="E59" s="6"/>
    </row>
    <row r="60" spans="2:5" ht="12.75">
      <c r="B60" s="5"/>
      <c r="C60" s="12"/>
      <c r="D60" s="1"/>
      <c r="E60" s="6"/>
    </row>
    <row r="61" spans="2:5" ht="12.75">
      <c r="B61" s="5"/>
      <c r="C61" s="12"/>
      <c r="D61" s="1"/>
      <c r="E61" s="6"/>
    </row>
    <row r="62" spans="2:5" ht="12.75">
      <c r="B62" s="5"/>
      <c r="C62" s="12"/>
      <c r="D62" s="1"/>
      <c r="E62" s="6"/>
    </row>
    <row r="63" spans="2:5" ht="12.75">
      <c r="B63" s="5"/>
      <c r="C63" s="12"/>
      <c r="D63" s="1"/>
      <c r="E63" s="6"/>
    </row>
    <row r="64" spans="2:5" ht="12.75">
      <c r="B64" s="5"/>
      <c r="C64" s="12"/>
      <c r="D64" s="1"/>
      <c r="E64" s="6"/>
    </row>
    <row r="65" spans="2:5" ht="12.75">
      <c r="B65" s="5"/>
      <c r="C65" s="12"/>
      <c r="D65" s="1"/>
      <c r="E65" s="6"/>
    </row>
    <row r="66" spans="2:5" ht="12.75">
      <c r="B66" s="5"/>
      <c r="C66" s="12"/>
      <c r="D66" s="1"/>
      <c r="E66" s="6"/>
    </row>
    <row r="67" spans="2:5" ht="12.75">
      <c r="B67" s="5"/>
      <c r="C67" s="12"/>
      <c r="D67" s="1"/>
      <c r="E67" s="6"/>
    </row>
    <row r="68" spans="2:5" ht="12.75">
      <c r="B68" s="5"/>
      <c r="C68" s="12"/>
      <c r="D68" s="1"/>
      <c r="E68" s="6"/>
    </row>
    <row r="69" spans="2:5" ht="12.75">
      <c r="B69" s="5"/>
      <c r="C69" s="12"/>
      <c r="D69" s="1"/>
      <c r="E69" s="6"/>
    </row>
    <row r="70" spans="2:5" ht="12.75">
      <c r="B70" s="5"/>
      <c r="C70" s="12"/>
      <c r="D70" s="1"/>
      <c r="E70" s="6"/>
    </row>
    <row r="71" spans="2:5" ht="12.75">
      <c r="B71" s="5"/>
      <c r="C71" s="12"/>
      <c r="D71" s="1"/>
      <c r="E71" s="6"/>
    </row>
    <row r="72" spans="2:5" ht="12.75">
      <c r="B72" s="5"/>
      <c r="C72" s="12"/>
      <c r="D72" s="1"/>
      <c r="E72" s="6"/>
    </row>
    <row r="73" spans="2:5" ht="12.75">
      <c r="B73" s="5"/>
      <c r="C73" s="12"/>
      <c r="D73" s="1"/>
      <c r="E73" s="6"/>
    </row>
    <row r="74" spans="2:5" ht="12.75">
      <c r="B74" s="5"/>
      <c r="C74" s="12"/>
      <c r="D74" s="1"/>
      <c r="E74" s="6"/>
    </row>
    <row r="75" spans="2:5" ht="12.75">
      <c r="B75" s="5"/>
      <c r="C75" s="12"/>
      <c r="D75" s="1"/>
      <c r="E75" s="6"/>
    </row>
    <row r="76" spans="2:5" ht="12.75">
      <c r="B76" s="5"/>
      <c r="C76" s="12"/>
      <c r="D76" s="1"/>
      <c r="E76" s="6"/>
    </row>
    <row r="77" spans="2:5" ht="12.75">
      <c r="B77" s="5"/>
      <c r="C77" s="12"/>
      <c r="D77" s="1"/>
      <c r="E77" s="6"/>
    </row>
    <row r="79" spans="2:5" ht="12.75">
      <c r="B79" s="5"/>
      <c r="C79" s="12"/>
      <c r="D79" s="1"/>
      <c r="E79" s="6"/>
    </row>
    <row r="80" spans="2:5" ht="12.75">
      <c r="B80" s="5"/>
      <c r="C80" s="12"/>
      <c r="D80" s="1"/>
      <c r="E80" s="6"/>
    </row>
    <row r="81" spans="3:5" ht="12.75">
      <c r="C81" s="12"/>
      <c r="D81" s="1"/>
      <c r="E81" s="6"/>
    </row>
    <row r="82" spans="3:5" ht="12.75">
      <c r="C82" s="12"/>
      <c r="D82" s="1"/>
      <c r="E82" s="6"/>
    </row>
    <row r="83" spans="3:5" ht="12.75">
      <c r="C83" s="12"/>
      <c r="D83" s="1"/>
      <c r="E83" s="6"/>
    </row>
    <row r="84" spans="3:5" ht="12.75">
      <c r="C84" s="12"/>
      <c r="D84" s="1"/>
      <c r="E84" s="6"/>
    </row>
    <row r="85" spans="3:5" ht="12.75">
      <c r="C85" s="12"/>
      <c r="D85" s="1"/>
      <c r="E85" s="6"/>
    </row>
    <row r="86" spans="3:5" ht="12.75">
      <c r="C86" s="12"/>
      <c r="D86" s="1"/>
      <c r="E86" s="6"/>
    </row>
    <row r="87" spans="3:5" ht="12.75">
      <c r="C87" s="12"/>
      <c r="D87" s="1"/>
      <c r="E87" s="6"/>
    </row>
    <row r="88" spans="3:5" ht="12.75">
      <c r="C88" s="12"/>
      <c r="D88" s="1"/>
      <c r="E88" s="6"/>
    </row>
    <row r="89" spans="3:5" ht="12.75">
      <c r="C89" s="12"/>
      <c r="D89" s="1"/>
      <c r="E89" s="6"/>
    </row>
    <row r="90" spans="3:5" ht="12.75">
      <c r="C90" s="12"/>
      <c r="D90" s="1"/>
      <c r="E90" s="6"/>
    </row>
    <row r="91" spans="3:5" ht="12.75">
      <c r="C91" s="12"/>
      <c r="D91" s="1"/>
      <c r="E91" s="6"/>
    </row>
    <row r="92" spans="3:5" ht="12.75">
      <c r="C92" s="12"/>
      <c r="D92" s="1"/>
      <c r="E92" s="6"/>
    </row>
    <row r="93" spans="2:5" ht="12.75">
      <c r="B93" s="5"/>
      <c r="C93" s="12"/>
      <c r="D93" s="1"/>
      <c r="E93" s="6"/>
    </row>
    <row r="94" spans="3:5" ht="12.75">
      <c r="C94" s="12"/>
      <c r="D94" s="1"/>
      <c r="E94" s="6"/>
    </row>
    <row r="95" spans="2:5" ht="12.75">
      <c r="B95" s="5"/>
      <c r="C95" s="12"/>
      <c r="D95" s="1"/>
      <c r="E95" s="6"/>
    </row>
    <row r="96" spans="3:5" ht="12.75">
      <c r="C96" s="12"/>
      <c r="D96" s="1"/>
      <c r="E96" s="6"/>
    </row>
    <row r="97" spans="3:5" ht="12.75">
      <c r="C97" s="12"/>
      <c r="D97" s="1"/>
      <c r="E97" s="6"/>
    </row>
    <row r="98" spans="3:5" ht="12.75">
      <c r="C98" s="12"/>
      <c r="D98" s="1"/>
      <c r="E98" s="6"/>
    </row>
    <row r="99" spans="3:5" ht="12.75">
      <c r="C99" s="12"/>
      <c r="D99" s="1"/>
      <c r="E99" s="6"/>
    </row>
    <row r="100" spans="3:5" ht="12.75">
      <c r="C100" s="12"/>
      <c r="D100" s="1"/>
      <c r="E100" s="6"/>
    </row>
    <row r="101" spans="3:5" ht="12.75">
      <c r="C101" s="12"/>
      <c r="D101" s="1"/>
      <c r="E101" s="6"/>
    </row>
    <row r="102" spans="3:5" ht="12.75">
      <c r="C102" s="12"/>
      <c r="D102" s="1"/>
      <c r="E102" s="6"/>
    </row>
    <row r="103" spans="3:5" ht="12.75">
      <c r="C103" s="12"/>
      <c r="D103" s="1"/>
      <c r="E103" s="6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30"/>
  <sheetViews>
    <sheetView workbookViewId="0" topLeftCell="A43">
      <selection activeCell="G70" sqref="G70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9.140625" style="1" customWidth="1"/>
    <col min="5" max="5" width="13.28125" style="0" customWidth="1"/>
    <col min="6" max="6" width="4.00390625" style="11" customWidth="1"/>
    <col min="7" max="7" width="5.140625" style="0" customWidth="1"/>
    <col min="8" max="25" width="5.00390625" style="0" customWidth="1"/>
    <col min="26" max="26" width="5.28125" style="0" customWidth="1"/>
    <col min="27" max="27" width="5.57421875" style="0" customWidth="1"/>
  </cols>
  <sheetData>
    <row r="2" spans="1:22" ht="12.75">
      <c r="A2" s="2" t="s">
        <v>398</v>
      </c>
      <c r="B2" s="2"/>
      <c r="C2" s="2" t="s">
        <v>59</v>
      </c>
      <c r="D2" s="3" t="s">
        <v>133</v>
      </c>
      <c r="E2" s="2" t="s">
        <v>132</v>
      </c>
      <c r="F2" s="8"/>
      <c r="G2" s="31" t="s">
        <v>353</v>
      </c>
      <c r="H2" s="31" t="s">
        <v>312</v>
      </c>
      <c r="I2" s="31" t="s">
        <v>310</v>
      </c>
      <c r="J2" s="31" t="s">
        <v>313</v>
      </c>
      <c r="K2" s="31" t="s">
        <v>314</v>
      </c>
      <c r="L2" s="31" t="s">
        <v>321</v>
      </c>
      <c r="M2" s="31" t="s">
        <v>315</v>
      </c>
      <c r="N2" s="31" t="s">
        <v>319</v>
      </c>
      <c r="O2" s="31" t="s">
        <v>316</v>
      </c>
      <c r="P2" s="31" t="s">
        <v>318</v>
      </c>
      <c r="Q2" s="31" t="s">
        <v>311</v>
      </c>
      <c r="R2" s="31" t="s">
        <v>389</v>
      </c>
      <c r="S2" s="31" t="s">
        <v>328</v>
      </c>
      <c r="T2" s="31" t="s">
        <v>317</v>
      </c>
      <c r="U2" s="32" t="s">
        <v>333</v>
      </c>
      <c r="V2" s="30"/>
    </row>
    <row r="3" spans="1:21" ht="12.75">
      <c r="A3" t="s">
        <v>111</v>
      </c>
      <c r="B3" t="s">
        <v>112</v>
      </c>
      <c r="C3" s="8">
        <f aca="true" t="shared" si="0" ref="C3:C48">SUM(G3:U3)</f>
        <v>10</v>
      </c>
      <c r="D3" s="1">
        <v>0.017627314814814814</v>
      </c>
      <c r="E3" t="s">
        <v>33</v>
      </c>
      <c r="F3" s="41">
        <f>COUNT(G3:T3)</f>
        <v>2</v>
      </c>
      <c r="G3" s="33"/>
      <c r="H3" s="30"/>
      <c r="I3" s="30"/>
      <c r="J3" s="30"/>
      <c r="K3" s="30"/>
      <c r="L3" s="30">
        <v>9</v>
      </c>
      <c r="M3" s="30"/>
      <c r="N3" s="30"/>
      <c r="O3" s="30">
        <v>1</v>
      </c>
      <c r="P3" s="30"/>
      <c r="Q3" s="30"/>
      <c r="R3" s="30"/>
      <c r="S3" s="30"/>
      <c r="T3" s="30"/>
      <c r="U3" s="26"/>
    </row>
    <row r="4" spans="1:21" ht="12.75">
      <c r="A4" s="25" t="s">
        <v>65</v>
      </c>
      <c r="B4" s="25" t="s">
        <v>66</v>
      </c>
      <c r="C4" s="8">
        <f t="shared" si="0"/>
        <v>246</v>
      </c>
      <c r="D4" s="1">
        <v>0.015844907407407408</v>
      </c>
      <c r="E4" t="s">
        <v>15</v>
      </c>
      <c r="F4" s="41">
        <f>COUNT(G4:T4)</f>
        <v>5</v>
      </c>
      <c r="G4" s="33">
        <v>1</v>
      </c>
      <c r="H4" s="30"/>
      <c r="I4" s="30">
        <v>202</v>
      </c>
      <c r="J4" s="30">
        <v>1</v>
      </c>
      <c r="K4" s="30"/>
      <c r="L4" s="30"/>
      <c r="M4" s="30">
        <v>41</v>
      </c>
      <c r="N4" s="30"/>
      <c r="O4" s="30"/>
      <c r="P4" s="30"/>
      <c r="Q4" s="30">
        <v>1</v>
      </c>
      <c r="R4" s="30"/>
      <c r="S4" s="30"/>
      <c r="T4" s="30"/>
      <c r="U4" s="30"/>
    </row>
    <row r="5" spans="1:21" ht="12.75">
      <c r="A5" s="25" t="s">
        <v>99</v>
      </c>
      <c r="B5" s="25" t="s">
        <v>100</v>
      </c>
      <c r="C5" s="8">
        <f t="shared" si="0"/>
        <v>5</v>
      </c>
      <c r="D5" s="1">
        <v>0.015810185185185184</v>
      </c>
      <c r="E5" t="s">
        <v>15</v>
      </c>
      <c r="F5" s="41">
        <f>COUNT(G5:T5)</f>
        <v>2</v>
      </c>
      <c r="G5" s="33">
        <v>1</v>
      </c>
      <c r="H5" s="30"/>
      <c r="I5" s="30">
        <v>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.75">
      <c r="A6" s="25" t="s">
        <v>105</v>
      </c>
      <c r="B6" s="25" t="s">
        <v>106</v>
      </c>
      <c r="C6" s="8">
        <f t="shared" si="0"/>
        <v>6</v>
      </c>
      <c r="D6" s="1">
        <v>0.014849537037037036</v>
      </c>
      <c r="E6" t="s">
        <v>15</v>
      </c>
      <c r="F6" s="41">
        <f>COUNT(G6:T6)</f>
        <v>3</v>
      </c>
      <c r="G6" s="33"/>
      <c r="H6" s="30">
        <v>3</v>
      </c>
      <c r="I6" s="30">
        <v>2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/>
    </row>
    <row r="7" spans="1:21" ht="12.75">
      <c r="A7" s="25" t="s">
        <v>97</v>
      </c>
      <c r="B7" s="25" t="s">
        <v>98</v>
      </c>
      <c r="C7" s="8">
        <f t="shared" si="0"/>
        <v>16</v>
      </c>
      <c r="D7" s="1">
        <v>0.018020833333333333</v>
      </c>
      <c r="E7" t="s">
        <v>24</v>
      </c>
      <c r="F7" s="41">
        <f>COUNT(G7:T7)</f>
        <v>2</v>
      </c>
      <c r="G7" s="33"/>
      <c r="H7" s="30">
        <v>15</v>
      </c>
      <c r="I7" s="30">
        <v>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25" t="s">
        <v>60</v>
      </c>
      <c r="B8" s="25" t="s">
        <v>178</v>
      </c>
      <c r="C8" s="8">
        <f t="shared" si="0"/>
        <v>22</v>
      </c>
      <c r="D8" s="1">
        <v>0.014953703703703705</v>
      </c>
      <c r="E8" t="s">
        <v>15</v>
      </c>
      <c r="F8" s="41">
        <f>COUNT(G8:T8)+F53</f>
        <v>11</v>
      </c>
      <c r="G8" s="33">
        <v>2</v>
      </c>
      <c r="H8" s="30">
        <v>2</v>
      </c>
      <c r="I8" s="33">
        <v>6</v>
      </c>
      <c r="J8" s="33">
        <v>3</v>
      </c>
      <c r="K8" s="33">
        <v>2</v>
      </c>
      <c r="L8" s="33"/>
      <c r="M8" s="33">
        <v>1</v>
      </c>
      <c r="N8" s="33">
        <v>1</v>
      </c>
      <c r="O8" s="33">
        <v>1</v>
      </c>
      <c r="P8" s="33">
        <v>1</v>
      </c>
      <c r="Q8" s="33"/>
      <c r="R8" s="33">
        <v>1</v>
      </c>
      <c r="S8" s="33"/>
      <c r="T8" s="33"/>
      <c r="U8" s="36">
        <f>C53</f>
        <v>2</v>
      </c>
    </row>
    <row r="9" spans="1:21" ht="12.75">
      <c r="A9" s="25" t="s">
        <v>88</v>
      </c>
      <c r="B9" s="25" t="s">
        <v>89</v>
      </c>
      <c r="C9" s="8">
        <f t="shared" si="0"/>
        <v>4</v>
      </c>
      <c r="D9" s="1">
        <v>0.020682870370370372</v>
      </c>
      <c r="E9" t="s">
        <v>15</v>
      </c>
      <c r="F9" s="41">
        <f>COUNT(G9:T9)</f>
        <v>1</v>
      </c>
      <c r="G9" s="33"/>
      <c r="H9" s="30"/>
      <c r="I9" s="33">
        <v>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2.75">
      <c r="A10" s="25" t="s">
        <v>73</v>
      </c>
      <c r="B10" s="25" t="s">
        <v>74</v>
      </c>
      <c r="C10" s="8">
        <f t="shared" si="0"/>
        <v>3</v>
      </c>
      <c r="D10" s="1">
        <v>0.012511574074074073</v>
      </c>
      <c r="E10" t="s">
        <v>15</v>
      </c>
      <c r="F10" s="41">
        <f>COUNT(G10:T10)</f>
        <v>1</v>
      </c>
      <c r="G10" s="33"/>
      <c r="H10" s="30"/>
      <c r="I10" s="33">
        <v>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>
      <c r="A11" s="25" t="s">
        <v>134</v>
      </c>
      <c r="B11" s="25" t="s">
        <v>135</v>
      </c>
      <c r="C11" s="8">
        <f t="shared" si="0"/>
        <v>2</v>
      </c>
      <c r="D11" s="1">
        <v>0.019212962962962963</v>
      </c>
      <c r="E11" t="s">
        <v>12</v>
      </c>
      <c r="F11" s="41">
        <f>COUNT(G11:T11)</f>
        <v>1</v>
      </c>
      <c r="G11" s="33">
        <v>2</v>
      </c>
      <c r="H11" s="3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2.75">
      <c r="A12" s="25" t="s">
        <v>63</v>
      </c>
      <c r="B12" s="25" t="s">
        <v>64</v>
      </c>
      <c r="C12" s="8">
        <f t="shared" si="0"/>
        <v>129</v>
      </c>
      <c r="D12" s="1">
        <v>0.014085648148148151</v>
      </c>
      <c r="E12" t="s">
        <v>15</v>
      </c>
      <c r="F12" s="41">
        <f>COUNT(G12:T12)</f>
        <v>3</v>
      </c>
      <c r="G12" s="33">
        <v>2</v>
      </c>
      <c r="H12" s="30"/>
      <c r="I12" s="33">
        <v>124</v>
      </c>
      <c r="J12" s="33">
        <v>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2.75">
      <c r="A13" s="25" t="s">
        <v>86</v>
      </c>
      <c r="B13" s="25" t="s">
        <v>87</v>
      </c>
      <c r="C13" s="8">
        <f t="shared" si="0"/>
        <v>83</v>
      </c>
      <c r="D13" s="1">
        <v>0.014247685185185184</v>
      </c>
      <c r="E13" t="s">
        <v>15</v>
      </c>
      <c r="F13" s="41">
        <f>COUNT(G13:T13)+F54</f>
        <v>6</v>
      </c>
      <c r="G13" s="33">
        <v>2</v>
      </c>
      <c r="H13" s="30"/>
      <c r="I13" s="33">
        <v>73</v>
      </c>
      <c r="J13" s="33"/>
      <c r="K13" s="33"/>
      <c r="L13" s="33">
        <v>3</v>
      </c>
      <c r="M13" s="33">
        <v>1</v>
      </c>
      <c r="N13" s="33">
        <v>1</v>
      </c>
      <c r="O13" s="33"/>
      <c r="P13" s="33"/>
      <c r="Q13" s="33"/>
      <c r="R13" s="33"/>
      <c r="S13" s="33"/>
      <c r="T13" s="33"/>
      <c r="U13" s="36">
        <f>C54</f>
        <v>3</v>
      </c>
    </row>
    <row r="14" spans="1:21" ht="12.75">
      <c r="A14" s="25" t="s">
        <v>107</v>
      </c>
      <c r="B14" s="25" t="s">
        <v>108</v>
      </c>
      <c r="C14" s="8">
        <f t="shared" si="0"/>
        <v>62</v>
      </c>
      <c r="D14" s="1">
        <v>0.014837962962962963</v>
      </c>
      <c r="E14" t="s">
        <v>12</v>
      </c>
      <c r="F14" s="41">
        <f>COUNT(G14:T14)</f>
        <v>1</v>
      </c>
      <c r="G14" s="33">
        <v>62</v>
      </c>
      <c r="H14" s="3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25" t="s">
        <v>56</v>
      </c>
      <c r="B15" s="25" t="s">
        <v>57</v>
      </c>
      <c r="C15" s="8">
        <f t="shared" si="0"/>
        <v>1</v>
      </c>
      <c r="D15" s="1">
        <v>0.025520833333333336</v>
      </c>
      <c r="E15" t="s">
        <v>58</v>
      </c>
      <c r="F15" s="41">
        <f>COUNT(G15:T15)+F55</f>
        <v>1</v>
      </c>
      <c r="G15" s="33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>
        <f>C55</f>
        <v>1</v>
      </c>
    </row>
    <row r="16" spans="1:21" ht="12.75">
      <c r="A16" s="25" t="s">
        <v>115</v>
      </c>
      <c r="B16" s="25" t="s">
        <v>116</v>
      </c>
      <c r="C16" s="8">
        <f t="shared" si="0"/>
        <v>64</v>
      </c>
      <c r="D16" s="1">
        <v>0.017291666666666667</v>
      </c>
      <c r="E16" t="s">
        <v>12</v>
      </c>
      <c r="F16" s="41">
        <f>COUNT(G16:T16)+F56</f>
        <v>6</v>
      </c>
      <c r="G16" s="33">
        <v>47</v>
      </c>
      <c r="H16" s="30"/>
      <c r="I16" s="33">
        <v>13</v>
      </c>
      <c r="J16" s="33">
        <v>1</v>
      </c>
      <c r="K16" s="33"/>
      <c r="L16" s="33"/>
      <c r="M16" s="33"/>
      <c r="N16" s="33">
        <v>1</v>
      </c>
      <c r="O16" s="33"/>
      <c r="P16" s="33"/>
      <c r="Q16" s="33"/>
      <c r="R16" s="33"/>
      <c r="S16" s="33"/>
      <c r="T16" s="33">
        <v>1</v>
      </c>
      <c r="U16" s="36">
        <f>C56</f>
        <v>1</v>
      </c>
    </row>
    <row r="17" spans="1:21" ht="12.75">
      <c r="A17" s="25" t="s">
        <v>65</v>
      </c>
      <c r="B17" s="25" t="s">
        <v>77</v>
      </c>
      <c r="C17" s="8">
        <f t="shared" si="0"/>
        <v>94</v>
      </c>
      <c r="D17" s="1">
        <v>0.015173611111111112</v>
      </c>
      <c r="E17" t="s">
        <v>15</v>
      </c>
      <c r="F17" s="41">
        <f>COUNT(G17:T17)+F57</f>
        <v>6</v>
      </c>
      <c r="G17" s="33">
        <v>1</v>
      </c>
      <c r="H17" s="30">
        <v>1</v>
      </c>
      <c r="I17" s="33">
        <v>3</v>
      </c>
      <c r="J17" s="33"/>
      <c r="K17" s="33"/>
      <c r="L17" s="33"/>
      <c r="M17" s="33"/>
      <c r="N17" s="33"/>
      <c r="O17" s="33"/>
      <c r="P17" s="33"/>
      <c r="Q17" s="33">
        <v>88</v>
      </c>
      <c r="R17" s="33"/>
      <c r="S17" s="33"/>
      <c r="T17" s="33">
        <v>1</v>
      </c>
      <c r="U17" s="33"/>
    </row>
    <row r="18" spans="1:21" ht="12.75">
      <c r="A18" s="25" t="s">
        <v>78</v>
      </c>
      <c r="B18" s="25" t="s">
        <v>79</v>
      </c>
      <c r="C18" s="8">
        <f t="shared" si="0"/>
        <v>31</v>
      </c>
      <c r="D18" s="1">
        <v>0.01539351851851852</v>
      </c>
      <c r="E18" t="s">
        <v>22</v>
      </c>
      <c r="F18" s="41">
        <f>COUNT(G18:T18)+F57</f>
        <v>10</v>
      </c>
      <c r="G18" s="33">
        <v>1</v>
      </c>
      <c r="H18" s="30">
        <v>18</v>
      </c>
      <c r="I18" s="33"/>
      <c r="J18" s="33">
        <v>1</v>
      </c>
      <c r="K18" s="33"/>
      <c r="L18" s="33"/>
      <c r="M18" s="33">
        <v>4</v>
      </c>
      <c r="N18" s="33">
        <v>1</v>
      </c>
      <c r="O18" s="33">
        <v>1</v>
      </c>
      <c r="P18" s="33"/>
      <c r="Q18" s="33">
        <v>1</v>
      </c>
      <c r="R18" s="33">
        <v>1</v>
      </c>
      <c r="S18" s="33"/>
      <c r="T18" s="33">
        <v>2</v>
      </c>
      <c r="U18" s="36">
        <f>C57</f>
        <v>1</v>
      </c>
    </row>
    <row r="19" spans="1:21" ht="12.75">
      <c r="A19" s="25" t="s">
        <v>60</v>
      </c>
      <c r="B19" s="25" t="s">
        <v>96</v>
      </c>
      <c r="C19" s="8">
        <f t="shared" si="0"/>
        <v>2</v>
      </c>
      <c r="D19" s="1">
        <v>0.016527777777777777</v>
      </c>
      <c r="E19" t="s">
        <v>15</v>
      </c>
      <c r="F19" s="41">
        <f>COUNT(G19:T19)</f>
        <v>1</v>
      </c>
      <c r="G19" s="33"/>
      <c r="H19" s="30"/>
      <c r="I19" s="33">
        <v>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5" t="s">
        <v>119</v>
      </c>
      <c r="B20" s="25" t="s">
        <v>120</v>
      </c>
      <c r="C20" s="8">
        <f t="shared" si="0"/>
        <v>3</v>
      </c>
      <c r="D20" s="1">
        <v>0.019270833333333334</v>
      </c>
      <c r="E20" t="s">
        <v>34</v>
      </c>
      <c r="F20" s="41">
        <f>COUNT(G20:T20)</f>
        <v>1</v>
      </c>
      <c r="G20" s="33"/>
      <c r="H20" s="30"/>
      <c r="I20" s="33"/>
      <c r="J20" s="33"/>
      <c r="K20" s="33">
        <v>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5" t="s">
        <v>90</v>
      </c>
      <c r="B21" s="25" t="s">
        <v>91</v>
      </c>
      <c r="C21" s="8">
        <f t="shared" si="0"/>
        <v>28</v>
      </c>
      <c r="D21" s="39">
        <v>0.013530092592592594</v>
      </c>
      <c r="E21" t="s">
        <v>15</v>
      </c>
      <c r="F21" s="41">
        <f>COUNT(G21:T21)</f>
        <v>2</v>
      </c>
      <c r="G21" s="33"/>
      <c r="H21" s="30"/>
      <c r="I21" s="33">
        <v>27</v>
      </c>
      <c r="J21" s="33">
        <v>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" t="s">
        <v>113</v>
      </c>
      <c r="B22" s="25" t="s">
        <v>130</v>
      </c>
      <c r="C22" s="8">
        <f t="shared" si="0"/>
        <v>2</v>
      </c>
      <c r="D22" s="1">
        <v>0.02050925925925926</v>
      </c>
      <c r="E22" t="s">
        <v>28</v>
      </c>
      <c r="F22" s="41">
        <f>COUNT(G22:T22)</f>
        <v>2</v>
      </c>
      <c r="G22" s="33"/>
      <c r="H22" s="30"/>
      <c r="I22" s="33"/>
      <c r="J22" s="33"/>
      <c r="K22" s="33"/>
      <c r="L22" s="33"/>
      <c r="M22" s="33">
        <v>1</v>
      </c>
      <c r="N22" s="33"/>
      <c r="O22" s="33">
        <v>1</v>
      </c>
      <c r="P22" s="33"/>
      <c r="Q22" s="33"/>
      <c r="R22" s="33"/>
      <c r="S22" s="33"/>
      <c r="T22" s="33"/>
      <c r="U22" s="33"/>
    </row>
    <row r="23" spans="1:21" ht="12.75">
      <c r="A23" s="25" t="s">
        <v>121</v>
      </c>
      <c r="B23" s="25" t="s">
        <v>122</v>
      </c>
      <c r="C23" s="38">
        <f t="shared" si="0"/>
        <v>40</v>
      </c>
      <c r="D23" s="39">
        <v>0.01734953703703704</v>
      </c>
      <c r="E23" s="25" t="s">
        <v>15</v>
      </c>
      <c r="F23" s="41">
        <f>COUNT(G23:T23)+F58+F68</f>
        <v>40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1</v>
      </c>
      <c r="T23" s="33">
        <v>1</v>
      </c>
      <c r="U23" s="36">
        <f>C58+C68</f>
        <v>26</v>
      </c>
    </row>
    <row r="24" spans="1:21" ht="12.75">
      <c r="A24" s="25" t="s">
        <v>117</v>
      </c>
      <c r="B24" s="25" t="s">
        <v>118</v>
      </c>
      <c r="C24" s="8">
        <f t="shared" si="0"/>
        <v>4</v>
      </c>
      <c r="D24" s="1">
        <v>0.017106481481481483</v>
      </c>
      <c r="E24" t="s">
        <v>22</v>
      </c>
      <c r="F24" s="41">
        <f>COUNT(G24:T24)</f>
        <v>1</v>
      </c>
      <c r="G24" s="33"/>
      <c r="H24" s="30"/>
      <c r="I24" s="33"/>
      <c r="J24" s="33"/>
      <c r="K24" s="33"/>
      <c r="L24" s="33"/>
      <c r="M24" s="33"/>
      <c r="N24" s="33"/>
      <c r="O24" s="33"/>
      <c r="P24" s="33"/>
      <c r="Q24" s="33">
        <v>4</v>
      </c>
      <c r="R24" s="33"/>
      <c r="S24" s="33"/>
      <c r="T24" s="33"/>
      <c r="U24" s="33"/>
    </row>
    <row r="25" spans="1:21" ht="12.75">
      <c r="A25" s="25" t="s">
        <v>103</v>
      </c>
      <c r="B25" s="25" t="s">
        <v>104</v>
      </c>
      <c r="C25" s="8">
        <f t="shared" si="0"/>
        <v>1</v>
      </c>
      <c r="D25" s="1">
        <v>0.01528935185185185</v>
      </c>
      <c r="E25" t="s">
        <v>34</v>
      </c>
      <c r="F25" s="41">
        <f>COUNT(G25:T25)</f>
        <v>1</v>
      </c>
      <c r="G25" s="33"/>
      <c r="H25" s="30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2.75">
      <c r="A26" s="25" t="s">
        <v>179</v>
      </c>
      <c r="B26" s="25" t="s">
        <v>180</v>
      </c>
      <c r="C26" s="8">
        <f t="shared" si="0"/>
        <v>27</v>
      </c>
      <c r="D26" s="1">
        <v>0.01476851851851852</v>
      </c>
      <c r="E26" t="s">
        <v>82</v>
      </c>
      <c r="F26" s="41">
        <f>COUNT(G26:T26)</f>
        <v>5</v>
      </c>
      <c r="G26" s="33"/>
      <c r="H26" s="30"/>
      <c r="I26" s="33"/>
      <c r="J26" s="33">
        <v>1</v>
      </c>
      <c r="K26" s="33"/>
      <c r="L26" s="33"/>
      <c r="M26" s="33">
        <v>23</v>
      </c>
      <c r="N26" s="33">
        <v>1</v>
      </c>
      <c r="O26" s="33">
        <v>1</v>
      </c>
      <c r="P26" s="33"/>
      <c r="Q26" s="33"/>
      <c r="R26" s="33"/>
      <c r="S26" s="33">
        <v>1</v>
      </c>
      <c r="T26" s="33"/>
      <c r="U26" s="33"/>
    </row>
    <row r="27" spans="1:21" ht="12.75">
      <c r="A27" s="25" t="s">
        <v>75</v>
      </c>
      <c r="B27" s="25" t="s">
        <v>76</v>
      </c>
      <c r="C27" s="8">
        <f t="shared" si="0"/>
        <v>126</v>
      </c>
      <c r="D27" s="1">
        <v>0.012962962962962963</v>
      </c>
      <c r="E27" t="s">
        <v>22</v>
      </c>
      <c r="F27" s="41">
        <f>COUNT(G27:T27)+F59</f>
        <v>9</v>
      </c>
      <c r="G27" s="33"/>
      <c r="H27" s="30">
        <v>1</v>
      </c>
      <c r="I27" s="30"/>
      <c r="J27" s="30">
        <v>1</v>
      </c>
      <c r="K27" s="30">
        <v>1</v>
      </c>
      <c r="L27" s="30"/>
      <c r="M27" s="30"/>
      <c r="N27" s="30"/>
      <c r="O27" s="30"/>
      <c r="P27" s="30"/>
      <c r="Q27" s="30">
        <v>117</v>
      </c>
      <c r="R27" s="30"/>
      <c r="S27" s="30"/>
      <c r="T27" s="30">
        <v>1</v>
      </c>
      <c r="U27" s="26">
        <f>C59</f>
        <v>5</v>
      </c>
    </row>
    <row r="28" spans="1:21" ht="12.75">
      <c r="A28" t="s">
        <v>71</v>
      </c>
      <c r="B28" t="s">
        <v>72</v>
      </c>
      <c r="C28" s="8">
        <f t="shared" si="0"/>
        <v>6</v>
      </c>
      <c r="D28" s="1">
        <v>0.012129629629629629</v>
      </c>
      <c r="E28" t="s">
        <v>15</v>
      </c>
      <c r="F28" s="41">
        <f>COUNT(G28:T28)</f>
        <v>1</v>
      </c>
      <c r="G28" s="33"/>
      <c r="H28" s="30"/>
      <c r="I28" s="30">
        <v>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>
      <c r="A29" t="s">
        <v>123</v>
      </c>
      <c r="B29" t="s">
        <v>124</v>
      </c>
      <c r="C29" s="8">
        <f t="shared" si="0"/>
        <v>1</v>
      </c>
      <c r="D29" s="1">
        <v>0.018090277777777778</v>
      </c>
      <c r="E29" t="s">
        <v>15</v>
      </c>
      <c r="F29" s="41">
        <f>COUNT(G29:T29)</f>
        <v>1</v>
      </c>
      <c r="G29" s="33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t="s">
        <v>277</v>
      </c>
      <c r="B30" t="s">
        <v>278</v>
      </c>
      <c r="C30" s="8">
        <f t="shared" si="0"/>
        <v>5</v>
      </c>
      <c r="D30" s="1">
        <v>0.01741898148148148</v>
      </c>
      <c r="E30" t="s">
        <v>82</v>
      </c>
      <c r="F30" s="41">
        <f>COUNT(G30:T30)</f>
        <v>1</v>
      </c>
      <c r="G30" s="33"/>
      <c r="H30" s="30"/>
      <c r="I30" s="30"/>
      <c r="J30" s="30"/>
      <c r="K30" s="30"/>
      <c r="L30" s="30"/>
      <c r="M30" s="30">
        <v>5</v>
      </c>
      <c r="N30" s="30"/>
      <c r="O30" s="30"/>
      <c r="P30" s="30"/>
      <c r="Q30" s="30"/>
      <c r="R30" s="30"/>
      <c r="S30" s="30"/>
      <c r="T30" s="30"/>
      <c r="U30" s="30"/>
    </row>
    <row r="31" spans="1:21" ht="12.75">
      <c r="A31" t="s">
        <v>92</v>
      </c>
      <c r="B31" t="s">
        <v>93</v>
      </c>
      <c r="C31" s="8">
        <f t="shared" si="0"/>
        <v>14</v>
      </c>
      <c r="D31" s="1">
        <v>0.01545138888888889</v>
      </c>
      <c r="E31" t="s">
        <v>15</v>
      </c>
      <c r="F31" s="41">
        <f>COUNT(G31:T31)</f>
        <v>1</v>
      </c>
      <c r="G31" s="33"/>
      <c r="H31" s="30"/>
      <c r="I31" s="30">
        <v>14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t="s">
        <v>113</v>
      </c>
      <c r="B32" t="s">
        <v>114</v>
      </c>
      <c r="C32" s="8">
        <f t="shared" si="0"/>
        <v>71</v>
      </c>
      <c r="D32" s="1">
        <v>0.019490740740740743</v>
      </c>
      <c r="E32" t="s">
        <v>82</v>
      </c>
      <c r="F32" s="41">
        <f>COUNT(G32:T32)+F60</f>
        <v>9</v>
      </c>
      <c r="G32" s="33"/>
      <c r="H32" s="30"/>
      <c r="I32" s="30"/>
      <c r="J32" s="30">
        <v>1</v>
      </c>
      <c r="K32" s="30"/>
      <c r="L32" s="30"/>
      <c r="M32" s="30">
        <v>35</v>
      </c>
      <c r="N32" s="33">
        <v>1</v>
      </c>
      <c r="O32" s="30">
        <v>11</v>
      </c>
      <c r="P32" s="30">
        <v>19</v>
      </c>
      <c r="Q32" s="30">
        <v>1</v>
      </c>
      <c r="R32" s="30"/>
      <c r="S32" s="30">
        <v>1</v>
      </c>
      <c r="T32" s="30">
        <v>1</v>
      </c>
      <c r="U32" s="26">
        <f>C60</f>
        <v>1</v>
      </c>
    </row>
    <row r="33" spans="1:21" ht="12.75">
      <c r="A33" t="s">
        <v>94</v>
      </c>
      <c r="B33" t="s">
        <v>95</v>
      </c>
      <c r="C33" s="8">
        <f t="shared" si="0"/>
        <v>117</v>
      </c>
      <c r="D33" s="1">
        <v>0.01582175925925926</v>
      </c>
      <c r="E33" t="s">
        <v>24</v>
      </c>
      <c r="F33" s="41">
        <f>COUNT(G33:T33)</f>
        <v>6</v>
      </c>
      <c r="G33" s="33">
        <v>1</v>
      </c>
      <c r="H33" s="30">
        <v>110</v>
      </c>
      <c r="I33" s="30">
        <v>2</v>
      </c>
      <c r="J33" s="30"/>
      <c r="K33" s="30">
        <v>1</v>
      </c>
      <c r="L33" s="30"/>
      <c r="M33" s="30">
        <v>2</v>
      </c>
      <c r="N33" s="30"/>
      <c r="O33" s="30"/>
      <c r="P33" s="30"/>
      <c r="Q33" s="30">
        <v>1</v>
      </c>
      <c r="R33" s="30"/>
      <c r="S33" s="30"/>
      <c r="T33" s="30"/>
      <c r="U33" s="30"/>
    </row>
    <row r="34" spans="1:21" ht="12.75">
      <c r="A34" t="s">
        <v>109</v>
      </c>
      <c r="B34" t="s">
        <v>110</v>
      </c>
      <c r="C34" s="8">
        <f t="shared" si="0"/>
        <v>6</v>
      </c>
      <c r="D34" s="1">
        <v>0.01615740740740741</v>
      </c>
      <c r="E34" t="s">
        <v>15</v>
      </c>
      <c r="F34" s="41">
        <f>COUNT(G34:T34)</f>
        <v>2</v>
      </c>
      <c r="G34" s="33"/>
      <c r="H34" s="30"/>
      <c r="I34" s="30">
        <v>5</v>
      </c>
      <c r="J34" s="30"/>
      <c r="K34" s="30"/>
      <c r="L34" s="30"/>
      <c r="M34" s="30">
        <v>1</v>
      </c>
      <c r="N34" s="30"/>
      <c r="O34" s="30"/>
      <c r="P34" s="30"/>
      <c r="Q34" s="30"/>
      <c r="R34" s="30"/>
      <c r="S34" s="30"/>
      <c r="T34" s="30"/>
      <c r="U34" s="30"/>
    </row>
    <row r="35" spans="1:21" ht="12.75">
      <c r="A35" t="s">
        <v>83</v>
      </c>
      <c r="B35" t="s">
        <v>84</v>
      </c>
      <c r="C35" s="8">
        <f t="shared" si="0"/>
        <v>19</v>
      </c>
      <c r="D35" s="1">
        <v>0.014097222222222221</v>
      </c>
      <c r="E35" t="s">
        <v>12</v>
      </c>
      <c r="F35" s="41">
        <f>COUNT(G35:T35)+F61</f>
        <v>3</v>
      </c>
      <c r="G35" s="33">
        <v>16</v>
      </c>
      <c r="H35" s="30"/>
      <c r="I35" s="30"/>
      <c r="J35" s="30">
        <v>1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6">
        <f>C61</f>
        <v>2</v>
      </c>
    </row>
    <row r="36" spans="1:21" ht="12.75">
      <c r="A36" t="s">
        <v>67</v>
      </c>
      <c r="B36" t="s">
        <v>68</v>
      </c>
      <c r="C36" s="8">
        <f t="shared" si="0"/>
        <v>37</v>
      </c>
      <c r="D36" s="1">
        <v>0.012615740740740742</v>
      </c>
      <c r="E36" t="s">
        <v>15</v>
      </c>
      <c r="F36" s="41">
        <f>COUNT(G36:T36)</f>
        <v>3</v>
      </c>
      <c r="G36" s="33">
        <v>33</v>
      </c>
      <c r="H36" s="30"/>
      <c r="I36" s="30">
        <v>3</v>
      </c>
      <c r="J36" s="30"/>
      <c r="K36" s="30"/>
      <c r="L36" s="30"/>
      <c r="M36" s="30"/>
      <c r="N36" s="30">
        <v>1</v>
      </c>
      <c r="O36" s="30"/>
      <c r="P36" s="30"/>
      <c r="Q36" s="30"/>
      <c r="R36" s="30"/>
      <c r="S36" s="30"/>
      <c r="T36" s="30"/>
      <c r="U36" s="30"/>
    </row>
    <row r="37" spans="1:21" ht="12.75">
      <c r="A37" t="s">
        <v>101</v>
      </c>
      <c r="B37" t="s">
        <v>102</v>
      </c>
      <c r="C37" s="8">
        <f t="shared" si="0"/>
        <v>7</v>
      </c>
      <c r="D37" s="1">
        <v>0.01834490740740741</v>
      </c>
      <c r="E37" t="s">
        <v>15</v>
      </c>
      <c r="F37" s="41">
        <f>COUNT(G37:T37)</f>
        <v>2</v>
      </c>
      <c r="G37" s="33">
        <v>1</v>
      </c>
      <c r="H37" s="30"/>
      <c r="I37" s="30">
        <v>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t="s">
        <v>127</v>
      </c>
      <c r="B38" t="s">
        <v>102</v>
      </c>
      <c r="C38" s="8">
        <f t="shared" si="0"/>
        <v>1</v>
      </c>
      <c r="D38" s="1">
        <v>0.0166087962962963</v>
      </c>
      <c r="E38" t="s">
        <v>37</v>
      </c>
      <c r="F38" s="41">
        <f>COUNT(G38:T38)+F62</f>
        <v>1</v>
      </c>
      <c r="G38" s="3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6">
        <f>C62</f>
        <v>1</v>
      </c>
    </row>
    <row r="39" spans="1:21" ht="12.75">
      <c r="A39" t="s">
        <v>69</v>
      </c>
      <c r="B39" t="s">
        <v>70</v>
      </c>
      <c r="C39" s="8">
        <f t="shared" si="0"/>
        <v>2</v>
      </c>
      <c r="D39" s="1">
        <v>0.013101851851851852</v>
      </c>
      <c r="E39" t="s">
        <v>15</v>
      </c>
      <c r="F39" s="41">
        <f aca="true" t="shared" si="1" ref="F39:F44">COUNT(G39:T39)</f>
        <v>1</v>
      </c>
      <c r="G39" s="33"/>
      <c r="H39" s="30"/>
      <c r="I39" s="30">
        <v>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t="s">
        <v>128</v>
      </c>
      <c r="B40" t="s">
        <v>129</v>
      </c>
      <c r="C40" s="8">
        <f t="shared" si="0"/>
        <v>29</v>
      </c>
      <c r="D40" s="1">
        <v>0.017962962962962962</v>
      </c>
      <c r="E40" t="s">
        <v>15</v>
      </c>
      <c r="F40" s="41">
        <f t="shared" si="1"/>
        <v>1</v>
      </c>
      <c r="G40" s="33"/>
      <c r="H40" s="30"/>
      <c r="I40" s="30">
        <v>29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>
      <c r="A41" t="s">
        <v>85</v>
      </c>
      <c r="B41" t="s">
        <v>81</v>
      </c>
      <c r="C41" s="8">
        <f t="shared" si="0"/>
        <v>1</v>
      </c>
      <c r="D41" s="1">
        <v>0.014444444444444446</v>
      </c>
      <c r="E41" t="s">
        <v>12</v>
      </c>
      <c r="F41" s="41">
        <f t="shared" si="1"/>
        <v>1</v>
      </c>
      <c r="G41" s="33">
        <v>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>
      <c r="A42" t="s">
        <v>63</v>
      </c>
      <c r="B42" t="s">
        <v>81</v>
      </c>
      <c r="C42" s="8">
        <f t="shared" si="0"/>
        <v>3</v>
      </c>
      <c r="D42" s="1">
        <v>0.013645833333333331</v>
      </c>
      <c r="E42" t="s">
        <v>12</v>
      </c>
      <c r="F42" s="41">
        <f t="shared" si="1"/>
        <v>2</v>
      </c>
      <c r="G42" s="33">
        <v>2</v>
      </c>
      <c r="H42" s="30"/>
      <c r="I42" s="30"/>
      <c r="J42" s="30">
        <v>1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t="s">
        <v>80</v>
      </c>
      <c r="B43" t="s">
        <v>81</v>
      </c>
      <c r="C43" s="8">
        <f t="shared" si="0"/>
        <v>1</v>
      </c>
      <c r="D43" s="1">
        <v>0.013981481481481482</v>
      </c>
      <c r="E43" t="s">
        <v>12</v>
      </c>
      <c r="F43" s="41">
        <f t="shared" si="1"/>
        <v>1</v>
      </c>
      <c r="G43" s="33">
        <v>1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t="s">
        <v>113</v>
      </c>
      <c r="B44" t="s">
        <v>81</v>
      </c>
      <c r="C44" s="8">
        <f t="shared" si="0"/>
        <v>8</v>
      </c>
      <c r="D44" s="1">
        <v>0.016261574074074074</v>
      </c>
      <c r="E44" t="s">
        <v>82</v>
      </c>
      <c r="F44" s="41">
        <f t="shared" si="1"/>
        <v>3</v>
      </c>
      <c r="G44" s="33"/>
      <c r="H44" s="30">
        <v>4</v>
      </c>
      <c r="I44" s="30">
        <v>1</v>
      </c>
      <c r="J44" s="30"/>
      <c r="K44" s="30"/>
      <c r="L44" s="30"/>
      <c r="M44" s="30">
        <v>3</v>
      </c>
      <c r="N44" s="30"/>
      <c r="O44" s="30"/>
      <c r="P44" s="30"/>
      <c r="Q44" s="30"/>
      <c r="R44" s="30"/>
      <c r="S44" s="30"/>
      <c r="T44" s="30"/>
      <c r="U44" s="30"/>
    </row>
    <row r="45" spans="1:21" ht="12.75">
      <c r="A45" t="s">
        <v>105</v>
      </c>
      <c r="B45" t="s">
        <v>136</v>
      </c>
      <c r="C45" s="8">
        <f t="shared" si="0"/>
        <v>4</v>
      </c>
      <c r="D45" s="1">
        <v>0.014363425925925925</v>
      </c>
      <c r="E45" t="s">
        <v>82</v>
      </c>
      <c r="F45" s="41">
        <f>COUNT(G45:T45)+F63</f>
        <v>4</v>
      </c>
      <c r="G45" s="33"/>
      <c r="H45" s="30"/>
      <c r="I45" s="30"/>
      <c r="J45" s="30"/>
      <c r="K45" s="30"/>
      <c r="L45" s="30"/>
      <c r="M45" s="30">
        <v>1</v>
      </c>
      <c r="N45" s="30"/>
      <c r="O45" s="30"/>
      <c r="P45" s="30"/>
      <c r="Q45" s="30"/>
      <c r="R45" s="30">
        <v>1</v>
      </c>
      <c r="S45" s="30"/>
      <c r="T45" s="30">
        <v>1</v>
      </c>
      <c r="U45" s="26">
        <f>C63</f>
        <v>1</v>
      </c>
    </row>
    <row r="46" spans="1:21" ht="12.75">
      <c r="A46" t="s">
        <v>61</v>
      </c>
      <c r="B46" t="s">
        <v>62</v>
      </c>
      <c r="C46" s="8">
        <f t="shared" si="0"/>
        <v>14</v>
      </c>
      <c r="D46" s="1">
        <v>0.013043981481481483</v>
      </c>
      <c r="E46" t="s">
        <v>12</v>
      </c>
      <c r="F46" s="41">
        <f>COUNT(G46:T46)</f>
        <v>5</v>
      </c>
      <c r="G46" s="33">
        <v>3</v>
      </c>
      <c r="H46" s="30"/>
      <c r="I46" s="30"/>
      <c r="J46" s="30">
        <v>1</v>
      </c>
      <c r="K46" s="30">
        <v>8</v>
      </c>
      <c r="L46" s="30"/>
      <c r="M46" s="30"/>
      <c r="N46" s="30"/>
      <c r="O46" s="30"/>
      <c r="P46" s="30">
        <v>1</v>
      </c>
      <c r="Q46" s="30"/>
      <c r="R46" s="30"/>
      <c r="S46" s="30"/>
      <c r="T46" s="30">
        <v>1</v>
      </c>
      <c r="U46" s="30"/>
    </row>
    <row r="47" spans="1:21" ht="12.75">
      <c r="A47" t="s">
        <v>86</v>
      </c>
      <c r="B47" t="s">
        <v>131</v>
      </c>
      <c r="C47" s="8">
        <f t="shared" si="0"/>
        <v>18</v>
      </c>
      <c r="D47" s="1">
        <v>0.016585648148148148</v>
      </c>
      <c r="E47" t="s">
        <v>12</v>
      </c>
      <c r="F47" s="41">
        <f>COUNT(G47:T47)</f>
        <v>1</v>
      </c>
      <c r="G47" s="33">
        <v>18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t="s">
        <v>125</v>
      </c>
      <c r="B48" t="s">
        <v>126</v>
      </c>
      <c r="C48" s="8">
        <f t="shared" si="0"/>
        <v>12</v>
      </c>
      <c r="D48" s="1">
        <v>0.020474537037037038</v>
      </c>
      <c r="E48" t="s">
        <v>12</v>
      </c>
      <c r="F48" s="41">
        <f>COUNT(G48:T48)</f>
        <v>2</v>
      </c>
      <c r="G48" s="33">
        <v>11</v>
      </c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8" ht="12.75">
      <c r="C49" s="10">
        <f>SUM(C3:C48)</f>
        <v>1387</v>
      </c>
      <c r="D49" s="10"/>
      <c r="E49" s="10"/>
      <c r="F49" s="40"/>
      <c r="G49" s="45">
        <f aca="true" t="shared" si="2" ref="G49:Q49">SUM(G3:G48)</f>
        <v>209</v>
      </c>
      <c r="H49" s="45">
        <f t="shared" si="2"/>
        <v>155</v>
      </c>
      <c r="I49" s="45">
        <f t="shared" si="2"/>
        <v>534</v>
      </c>
      <c r="J49" s="45">
        <f t="shared" si="2"/>
        <v>18</v>
      </c>
      <c r="K49" s="45">
        <f t="shared" si="2"/>
        <v>17</v>
      </c>
      <c r="L49" s="45">
        <f t="shared" si="2"/>
        <v>13</v>
      </c>
      <c r="M49" s="45">
        <f t="shared" si="2"/>
        <v>119</v>
      </c>
      <c r="N49" s="45">
        <f t="shared" si="2"/>
        <v>8</v>
      </c>
      <c r="O49" s="45">
        <f t="shared" si="2"/>
        <v>17</v>
      </c>
      <c r="P49" s="45">
        <f t="shared" si="2"/>
        <v>22</v>
      </c>
      <c r="Q49" s="45">
        <f t="shared" si="2"/>
        <v>214</v>
      </c>
      <c r="R49" s="45">
        <f>SUM(R3:R48)</f>
        <v>4</v>
      </c>
      <c r="S49" s="45">
        <f>SUM(S3:S48)</f>
        <v>3</v>
      </c>
      <c r="T49" s="45">
        <f>SUM(T3:T48)</f>
        <v>10</v>
      </c>
      <c r="U49" s="26">
        <f>SUM(U3:U48)</f>
        <v>44</v>
      </c>
      <c r="AB49" s="10">
        <f>SUM(G49:U49)</f>
        <v>1387</v>
      </c>
    </row>
    <row r="50" spans="2:23" ht="12.75">
      <c r="B50" s="34" t="s">
        <v>3</v>
      </c>
      <c r="C50" s="35">
        <f>COUNT(C3:C48)</f>
        <v>46</v>
      </c>
      <c r="E50">
        <f>COUNT(G50:T50)</f>
        <v>14</v>
      </c>
      <c r="F50" s="25"/>
      <c r="G50" s="43">
        <f aca="true" t="shared" si="3" ref="G50:U50">COUNT(G3:G48)</f>
        <v>21</v>
      </c>
      <c r="H50" s="43">
        <f t="shared" si="3"/>
        <v>9</v>
      </c>
      <c r="I50" s="43">
        <f t="shared" si="3"/>
        <v>24</v>
      </c>
      <c r="J50" s="43">
        <f t="shared" si="3"/>
        <v>14</v>
      </c>
      <c r="K50" s="43">
        <f t="shared" si="3"/>
        <v>7</v>
      </c>
      <c r="L50" s="43">
        <f t="shared" si="3"/>
        <v>3</v>
      </c>
      <c r="M50" s="43">
        <f t="shared" si="3"/>
        <v>13</v>
      </c>
      <c r="N50" s="43">
        <f t="shared" si="3"/>
        <v>8</v>
      </c>
      <c r="O50" s="43">
        <f t="shared" si="3"/>
        <v>7</v>
      </c>
      <c r="P50" s="43">
        <f t="shared" si="3"/>
        <v>4</v>
      </c>
      <c r="Q50" s="43">
        <f t="shared" si="3"/>
        <v>8</v>
      </c>
      <c r="R50" s="43">
        <f>COUNT(R3:R48)</f>
        <v>4</v>
      </c>
      <c r="S50" s="43">
        <f>COUNT(S3:S48)</f>
        <v>3</v>
      </c>
      <c r="T50" s="43">
        <f>COUNT(T3:T48)</f>
        <v>9</v>
      </c>
      <c r="U50">
        <f t="shared" si="3"/>
        <v>11</v>
      </c>
      <c r="W50" s="10"/>
    </row>
    <row r="51" spans="4:5" ht="12.75">
      <c r="D51" s="29" t="s">
        <v>355</v>
      </c>
      <c r="E51" s="37">
        <f>E50+E65+E68</f>
        <v>47</v>
      </c>
    </row>
    <row r="52" spans="1:18" ht="12.75">
      <c r="A52" s="2" t="s">
        <v>320</v>
      </c>
      <c r="G52" s="33" t="s">
        <v>325</v>
      </c>
      <c r="H52" s="33" t="s">
        <v>327</v>
      </c>
      <c r="I52" s="33" t="s">
        <v>326</v>
      </c>
      <c r="J52" s="33" t="s">
        <v>379</v>
      </c>
      <c r="K52" s="30" t="s">
        <v>324</v>
      </c>
      <c r="L52" s="30" t="s">
        <v>323</v>
      </c>
      <c r="M52" s="30" t="s">
        <v>354</v>
      </c>
      <c r="N52" s="30" t="s">
        <v>375</v>
      </c>
      <c r="O52" s="30" t="s">
        <v>322</v>
      </c>
      <c r="P52" s="30" t="s">
        <v>329</v>
      </c>
      <c r="Q52" s="30" t="s">
        <v>330</v>
      </c>
      <c r="R52" s="30" t="s">
        <v>331</v>
      </c>
    </row>
    <row r="53" spans="1:18" ht="12.75">
      <c r="A53" t="s">
        <v>60</v>
      </c>
      <c r="B53" t="s">
        <v>178</v>
      </c>
      <c r="C53" s="10">
        <f aca="true" t="shared" si="4" ref="C53:C63">SUM(G53:R53)</f>
        <v>2</v>
      </c>
      <c r="F53" s="41">
        <f>COUNT(G53:R53)</f>
        <v>1</v>
      </c>
      <c r="G53" s="30"/>
      <c r="H53" s="30"/>
      <c r="I53" s="30"/>
      <c r="J53" s="30"/>
      <c r="K53" s="30"/>
      <c r="L53" s="30">
        <v>2</v>
      </c>
      <c r="M53" s="30"/>
      <c r="N53" s="30"/>
      <c r="O53" s="30"/>
      <c r="P53" s="30"/>
      <c r="Q53" s="30"/>
      <c r="R53" s="30"/>
    </row>
    <row r="54" spans="1:18" ht="12.75">
      <c r="A54" t="s">
        <v>86</v>
      </c>
      <c r="B54" t="s">
        <v>87</v>
      </c>
      <c r="C54" s="10">
        <f t="shared" si="4"/>
        <v>3</v>
      </c>
      <c r="F54" s="41">
        <f aca="true" t="shared" si="5" ref="F54:F63">COUNT(G54:R54)</f>
        <v>1</v>
      </c>
      <c r="G54" s="30"/>
      <c r="H54" s="30"/>
      <c r="I54" s="30"/>
      <c r="J54" s="30"/>
      <c r="K54" s="30"/>
      <c r="L54" s="30"/>
      <c r="M54" s="30"/>
      <c r="N54" s="30"/>
      <c r="O54" s="30">
        <v>3</v>
      </c>
      <c r="P54" s="30"/>
      <c r="Q54" s="30"/>
      <c r="R54" s="30"/>
    </row>
    <row r="55" spans="1:18" ht="12.75">
      <c r="A55" t="s">
        <v>56</v>
      </c>
      <c r="B55" t="s">
        <v>57</v>
      </c>
      <c r="C55" s="10">
        <f t="shared" si="4"/>
        <v>1</v>
      </c>
      <c r="F55" s="41">
        <f t="shared" si="5"/>
        <v>1</v>
      </c>
      <c r="G55" s="30"/>
      <c r="H55" s="30"/>
      <c r="I55" s="30"/>
      <c r="J55" s="30"/>
      <c r="K55" s="30">
        <v>1</v>
      </c>
      <c r="L55" s="30"/>
      <c r="M55" s="30"/>
      <c r="N55" s="30"/>
      <c r="O55" s="30"/>
      <c r="P55" s="30"/>
      <c r="Q55" s="30"/>
      <c r="R55" s="30"/>
    </row>
    <row r="56" spans="1:18" ht="12.75">
      <c r="A56" t="s">
        <v>115</v>
      </c>
      <c r="B56" t="s">
        <v>116</v>
      </c>
      <c r="C56" s="10">
        <f t="shared" si="4"/>
        <v>1</v>
      </c>
      <c r="F56" s="41">
        <f t="shared" si="5"/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1</v>
      </c>
      <c r="R56" s="30"/>
    </row>
    <row r="57" spans="1:18" ht="12.75">
      <c r="A57" t="s">
        <v>78</v>
      </c>
      <c r="B57" t="s">
        <v>79</v>
      </c>
      <c r="C57" s="10">
        <f t="shared" si="4"/>
        <v>1</v>
      </c>
      <c r="F57" s="41">
        <f t="shared" si="5"/>
        <v>1</v>
      </c>
      <c r="G57" s="30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t="s">
        <v>121</v>
      </c>
      <c r="B58" t="s">
        <v>122</v>
      </c>
      <c r="C58" s="10">
        <f t="shared" si="4"/>
        <v>5</v>
      </c>
      <c r="F58" s="41">
        <f t="shared" si="5"/>
        <v>5</v>
      </c>
      <c r="G58" s="30">
        <v>1</v>
      </c>
      <c r="H58" s="30">
        <v>1</v>
      </c>
      <c r="I58" s="30"/>
      <c r="J58" s="30"/>
      <c r="K58" s="30">
        <v>1</v>
      </c>
      <c r="L58" s="30"/>
      <c r="M58" s="30"/>
      <c r="N58" s="30">
        <v>1</v>
      </c>
      <c r="O58" s="30">
        <v>1</v>
      </c>
      <c r="P58" s="30"/>
      <c r="Q58" s="30"/>
      <c r="R58" s="30"/>
    </row>
    <row r="59" spans="1:18" ht="12.75">
      <c r="A59" t="s">
        <v>75</v>
      </c>
      <c r="B59" t="s">
        <v>76</v>
      </c>
      <c r="C59" s="10">
        <f t="shared" si="4"/>
        <v>5</v>
      </c>
      <c r="F59" s="41">
        <f t="shared" si="5"/>
        <v>4</v>
      </c>
      <c r="G59" s="30"/>
      <c r="H59" s="30"/>
      <c r="I59" s="30">
        <v>1</v>
      </c>
      <c r="J59" s="30">
        <v>1</v>
      </c>
      <c r="K59" s="30"/>
      <c r="L59" s="30"/>
      <c r="M59" s="30">
        <v>1</v>
      </c>
      <c r="N59" s="30"/>
      <c r="O59" s="30"/>
      <c r="P59" s="30"/>
      <c r="Q59" s="30"/>
      <c r="R59" s="33">
        <v>2</v>
      </c>
    </row>
    <row r="60" spans="1:18" ht="12.75">
      <c r="A60" t="s">
        <v>113</v>
      </c>
      <c r="B60" t="s">
        <v>114</v>
      </c>
      <c r="C60" s="10">
        <f t="shared" si="4"/>
        <v>1</v>
      </c>
      <c r="F60" s="41">
        <f t="shared" si="5"/>
        <v>1</v>
      </c>
      <c r="G60" s="30"/>
      <c r="H60" s="30">
        <v>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>
      <c r="A61" t="s">
        <v>83</v>
      </c>
      <c r="B61" t="s">
        <v>84</v>
      </c>
      <c r="C61" s="10">
        <f t="shared" si="4"/>
        <v>2</v>
      </c>
      <c r="F61" s="41">
        <f t="shared" si="5"/>
        <v>1</v>
      </c>
      <c r="G61" s="30"/>
      <c r="H61" s="30"/>
      <c r="I61" s="30"/>
      <c r="J61" s="30"/>
      <c r="K61" s="30"/>
      <c r="L61" s="30"/>
      <c r="M61" s="30"/>
      <c r="N61" s="30"/>
      <c r="O61" s="30"/>
      <c r="P61" s="30">
        <v>2</v>
      </c>
      <c r="Q61" s="30"/>
      <c r="R61" s="30"/>
    </row>
    <row r="62" spans="1:18" ht="12.75">
      <c r="A62" t="s">
        <v>127</v>
      </c>
      <c r="B62" t="s">
        <v>102</v>
      </c>
      <c r="C62" s="10">
        <f t="shared" si="4"/>
        <v>1</v>
      </c>
      <c r="F62" s="41">
        <f t="shared" si="5"/>
        <v>1</v>
      </c>
      <c r="G62" s="30"/>
      <c r="H62" s="30"/>
      <c r="I62" s="30"/>
      <c r="J62" s="30"/>
      <c r="K62" s="30"/>
      <c r="L62" s="30"/>
      <c r="M62" s="30"/>
      <c r="N62" s="30">
        <v>1</v>
      </c>
      <c r="O62" s="30"/>
      <c r="P62" s="30"/>
      <c r="Q62" s="30"/>
      <c r="R62" s="30"/>
    </row>
    <row r="63" spans="1:18" ht="12.75">
      <c r="A63" t="s">
        <v>332</v>
      </c>
      <c r="B63" t="s">
        <v>136</v>
      </c>
      <c r="C63" s="10">
        <f t="shared" si="4"/>
        <v>1</v>
      </c>
      <c r="F63" s="41">
        <f t="shared" si="5"/>
        <v>1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1</v>
      </c>
    </row>
    <row r="64" spans="3:19" ht="12.75">
      <c r="C64" s="10">
        <f>SUM(C53:C63)</f>
        <v>23</v>
      </c>
      <c r="D64" s="10" t="s">
        <v>157</v>
      </c>
      <c r="E64" s="10" t="s">
        <v>157</v>
      </c>
      <c r="F64" s="41">
        <f>COUNT(G64:R64)</f>
        <v>12</v>
      </c>
      <c r="G64" s="45">
        <f aca="true" t="shared" si="6" ref="G64:R64">SUM(G53:G63)</f>
        <v>2</v>
      </c>
      <c r="H64" s="45">
        <f t="shared" si="6"/>
        <v>2</v>
      </c>
      <c r="I64" s="45">
        <f t="shared" si="6"/>
        <v>1</v>
      </c>
      <c r="J64" s="45">
        <f t="shared" si="6"/>
        <v>1</v>
      </c>
      <c r="K64" s="45">
        <f t="shared" si="6"/>
        <v>2</v>
      </c>
      <c r="L64" s="45">
        <f t="shared" si="6"/>
        <v>2</v>
      </c>
      <c r="M64" s="45">
        <f t="shared" si="6"/>
        <v>1</v>
      </c>
      <c r="N64" s="45">
        <f t="shared" si="6"/>
        <v>2</v>
      </c>
      <c r="O64" s="45">
        <f t="shared" si="6"/>
        <v>4</v>
      </c>
      <c r="P64" s="45">
        <f t="shared" si="6"/>
        <v>2</v>
      </c>
      <c r="Q64" s="45">
        <f t="shared" si="6"/>
        <v>1</v>
      </c>
      <c r="R64" s="45">
        <f t="shared" si="6"/>
        <v>3</v>
      </c>
      <c r="S64" s="10"/>
    </row>
    <row r="65" spans="3:18" ht="12.75">
      <c r="C65" s="10"/>
      <c r="E65">
        <f>COUNT(G65:R65)</f>
        <v>12</v>
      </c>
      <c r="G65" s="44">
        <f aca="true" t="shared" si="7" ref="G65:R65">COUNT(G53:G63)</f>
        <v>2</v>
      </c>
      <c r="H65" s="44">
        <f t="shared" si="7"/>
        <v>2</v>
      </c>
      <c r="I65" s="44">
        <f t="shared" si="7"/>
        <v>1</v>
      </c>
      <c r="J65" s="44">
        <f t="shared" si="7"/>
        <v>1</v>
      </c>
      <c r="K65" s="44">
        <f t="shared" si="7"/>
        <v>2</v>
      </c>
      <c r="L65" s="44">
        <f t="shared" si="7"/>
        <v>1</v>
      </c>
      <c r="M65" s="44">
        <f t="shared" si="7"/>
        <v>1</v>
      </c>
      <c r="N65" s="44">
        <f t="shared" si="7"/>
        <v>2</v>
      </c>
      <c r="O65" s="44">
        <f t="shared" si="7"/>
        <v>2</v>
      </c>
      <c r="P65" s="44">
        <f t="shared" si="7"/>
        <v>1</v>
      </c>
      <c r="Q65" s="44">
        <f t="shared" si="7"/>
        <v>1</v>
      </c>
      <c r="R65" s="44">
        <f t="shared" si="7"/>
        <v>2</v>
      </c>
    </row>
    <row r="66" ht="12.75">
      <c r="C66" s="10"/>
    </row>
    <row r="67" spans="1:27" ht="12.75">
      <c r="A67" s="2" t="s">
        <v>334</v>
      </c>
      <c r="G67" s="25" t="s">
        <v>340</v>
      </c>
      <c r="H67" s="25" t="s">
        <v>341</v>
      </c>
      <c r="I67" s="25" t="s">
        <v>349</v>
      </c>
      <c r="J67" s="25" t="s">
        <v>344</v>
      </c>
      <c r="K67" t="s">
        <v>351</v>
      </c>
      <c r="L67" t="s">
        <v>346</v>
      </c>
      <c r="M67" t="s">
        <v>336</v>
      </c>
      <c r="N67" t="s">
        <v>352</v>
      </c>
      <c r="O67" t="s">
        <v>366</v>
      </c>
      <c r="P67" t="s">
        <v>380</v>
      </c>
      <c r="Q67" t="s">
        <v>430</v>
      </c>
      <c r="R67" t="s">
        <v>342</v>
      </c>
      <c r="S67" t="s">
        <v>345</v>
      </c>
      <c r="T67" t="s">
        <v>337</v>
      </c>
      <c r="U67" t="s">
        <v>338</v>
      </c>
      <c r="V67" t="s">
        <v>343</v>
      </c>
      <c r="W67" t="s">
        <v>335</v>
      </c>
      <c r="X67" t="s">
        <v>339</v>
      </c>
      <c r="Y67" t="s">
        <v>350</v>
      </c>
      <c r="Z67" t="s">
        <v>347</v>
      </c>
      <c r="AA67" t="s">
        <v>348</v>
      </c>
    </row>
    <row r="68" spans="1:27" ht="12.75">
      <c r="A68" t="s">
        <v>121</v>
      </c>
      <c r="B68" t="s">
        <v>122</v>
      </c>
      <c r="C68" s="10">
        <f>SUM(G68:AA68)</f>
        <v>21</v>
      </c>
      <c r="E68">
        <f>COUNT(G68:AA68)</f>
        <v>21</v>
      </c>
      <c r="F68" s="41">
        <f>COUNT(G68:AA68)</f>
        <v>21</v>
      </c>
      <c r="G68" s="43">
        <v>1</v>
      </c>
      <c r="H68" s="43">
        <v>1</v>
      </c>
      <c r="I68" s="43">
        <v>1</v>
      </c>
      <c r="J68" s="43">
        <v>1</v>
      </c>
      <c r="K68">
        <v>1</v>
      </c>
      <c r="L68">
        <v>1</v>
      </c>
      <c r="M68">
        <v>1</v>
      </c>
      <c r="N68">
        <v>1</v>
      </c>
      <c r="O68" s="25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</row>
    <row r="70" spans="1:7" ht="12.75">
      <c r="A70" t="s">
        <v>159</v>
      </c>
      <c r="B70" s="12">
        <v>41251</v>
      </c>
      <c r="C70" s="1">
        <v>0.013912037037037037</v>
      </c>
      <c r="D70" t="s">
        <v>21</v>
      </c>
      <c r="G70" t="s">
        <v>435</v>
      </c>
    </row>
    <row r="71" spans="1:4" ht="12.75">
      <c r="A71" t="s">
        <v>12</v>
      </c>
      <c r="B71" s="12">
        <v>41251</v>
      </c>
      <c r="C71" s="1">
        <v>0.014456018518518519</v>
      </c>
      <c r="D71" t="s">
        <v>13</v>
      </c>
    </row>
    <row r="72" spans="1:4" ht="12.75">
      <c r="A72" t="s">
        <v>15</v>
      </c>
      <c r="B72" s="12">
        <v>41251</v>
      </c>
      <c r="C72" s="1">
        <v>0.01503472222222222</v>
      </c>
      <c r="D72" t="s">
        <v>10</v>
      </c>
    </row>
    <row r="73" spans="1:4" ht="12.75">
      <c r="A73" t="s">
        <v>82</v>
      </c>
      <c r="B73" s="12">
        <v>41251</v>
      </c>
      <c r="C73" s="1">
        <v>0.015474537037037038</v>
      </c>
      <c r="D73" t="s">
        <v>273</v>
      </c>
    </row>
    <row r="74" spans="1:4" ht="12.75">
      <c r="A74" t="s">
        <v>24</v>
      </c>
      <c r="B74" s="12">
        <v>41251</v>
      </c>
      <c r="C74" s="1">
        <v>0.016793981481481483</v>
      </c>
      <c r="D74" t="s">
        <v>154</v>
      </c>
    </row>
    <row r="75" spans="1:4" ht="12.75">
      <c r="A75" t="s">
        <v>82</v>
      </c>
      <c r="B75" s="12">
        <v>41251</v>
      </c>
      <c r="C75" s="1">
        <v>0.01800925925925926</v>
      </c>
      <c r="D75" t="s">
        <v>155</v>
      </c>
    </row>
    <row r="76" spans="1:4" ht="12.75">
      <c r="A76" t="s">
        <v>82</v>
      </c>
      <c r="B76" s="12">
        <v>41251</v>
      </c>
      <c r="C76" s="1">
        <v>0.0196875</v>
      </c>
      <c r="D76" t="s">
        <v>429</v>
      </c>
    </row>
    <row r="77" spans="1:4" ht="12.75">
      <c r="A77" t="s">
        <v>82</v>
      </c>
      <c r="B77" s="12">
        <v>41251</v>
      </c>
      <c r="C77" s="1">
        <v>0.020023148148148148</v>
      </c>
      <c r="D77" t="s">
        <v>309</v>
      </c>
    </row>
    <row r="78" spans="1:7" ht="12.75">
      <c r="A78" t="s">
        <v>431</v>
      </c>
      <c r="B78" s="12">
        <v>41251</v>
      </c>
      <c r="C78" s="1">
        <v>0.02125</v>
      </c>
      <c r="D78" t="s">
        <v>30</v>
      </c>
      <c r="G78" t="s">
        <v>434</v>
      </c>
    </row>
    <row r="80" spans="1:7" ht="12.75">
      <c r="A80" t="s">
        <v>22</v>
      </c>
      <c r="B80" s="12">
        <v>41251</v>
      </c>
      <c r="G80" t="s">
        <v>428</v>
      </c>
    </row>
    <row r="83" spans="1:7" ht="12.75">
      <c r="A83" t="s">
        <v>159</v>
      </c>
      <c r="B83" s="12">
        <v>41244</v>
      </c>
      <c r="C83" s="39">
        <v>0.013402777777777777</v>
      </c>
      <c r="D83" s="25" t="s">
        <v>21</v>
      </c>
      <c r="F83" s="18">
        <v>125</v>
      </c>
      <c r="G83" t="s">
        <v>419</v>
      </c>
    </row>
    <row r="84" spans="1:7" ht="12.75">
      <c r="A84" s="5" t="s">
        <v>15</v>
      </c>
      <c r="B84" s="12">
        <v>41244</v>
      </c>
      <c r="C84" s="39">
        <v>0.013530092592592594</v>
      </c>
      <c r="D84" s="25" t="s">
        <v>290</v>
      </c>
      <c r="F84" s="18">
        <v>28</v>
      </c>
      <c r="G84" t="s">
        <v>400</v>
      </c>
    </row>
    <row r="85" spans="1:6" ht="12.75">
      <c r="A85" s="5" t="s">
        <v>15</v>
      </c>
      <c r="B85" s="12">
        <v>41244</v>
      </c>
      <c r="C85" s="39">
        <v>0.014814814814814814</v>
      </c>
      <c r="D85" s="25" t="s">
        <v>10</v>
      </c>
      <c r="F85" s="18">
        <v>82</v>
      </c>
    </row>
    <row r="86" spans="1:6" ht="12.75">
      <c r="A86" s="5" t="s">
        <v>24</v>
      </c>
      <c r="B86" s="12">
        <v>41244</v>
      </c>
      <c r="C86" s="39">
        <v>0.01693287037037037</v>
      </c>
      <c r="D86" s="25" t="s">
        <v>154</v>
      </c>
      <c r="F86" s="18">
        <v>116</v>
      </c>
    </row>
    <row r="87" spans="1:6" ht="12.75">
      <c r="A87" t="s">
        <v>82</v>
      </c>
      <c r="B87" s="12">
        <v>41244</v>
      </c>
      <c r="C87" s="39">
        <v>0.019074074074074073</v>
      </c>
      <c r="D87" s="25" t="s">
        <v>155</v>
      </c>
      <c r="F87" s="18">
        <v>245</v>
      </c>
    </row>
    <row r="88" spans="1:7" ht="12.75">
      <c r="A88" t="s">
        <v>262</v>
      </c>
      <c r="B88" s="12">
        <v>41244</v>
      </c>
      <c r="C88" s="39">
        <v>0.019282407407407408</v>
      </c>
      <c r="D88" s="25" t="s">
        <v>30</v>
      </c>
      <c r="F88" s="18">
        <v>39</v>
      </c>
      <c r="G88" t="s">
        <v>420</v>
      </c>
    </row>
    <row r="89" spans="1:6" ht="12.75">
      <c r="A89" t="s">
        <v>82</v>
      </c>
      <c r="B89" s="12">
        <v>41244</v>
      </c>
      <c r="C89" s="39">
        <v>0.020150462962962964</v>
      </c>
      <c r="D89" s="25" t="s">
        <v>309</v>
      </c>
      <c r="F89" s="18">
        <v>70</v>
      </c>
    </row>
    <row r="90" spans="1:6" ht="12.75">
      <c r="A90" t="s">
        <v>399</v>
      </c>
      <c r="B90" s="12">
        <v>41244</v>
      </c>
      <c r="C90" s="39">
        <v>0.01659722222222222</v>
      </c>
      <c r="D90" s="25" t="s">
        <v>181</v>
      </c>
      <c r="F90" s="18">
        <v>22</v>
      </c>
    </row>
    <row r="91" spans="1:6" ht="12.75">
      <c r="A91" t="s">
        <v>31</v>
      </c>
      <c r="B91" s="12">
        <v>41244</v>
      </c>
      <c r="C91" s="39">
        <v>0.016400462962962964</v>
      </c>
      <c r="D91" s="25" t="s">
        <v>273</v>
      </c>
      <c r="F91" s="18">
        <v>26</v>
      </c>
    </row>
    <row r="92" spans="1:7" ht="12.75">
      <c r="A92" s="5" t="s">
        <v>12</v>
      </c>
      <c r="G92" t="s">
        <v>421</v>
      </c>
    </row>
    <row r="93" spans="1:7" ht="12.75">
      <c r="A93" s="5" t="s">
        <v>22</v>
      </c>
      <c r="G93" t="s">
        <v>418</v>
      </c>
    </row>
    <row r="97" spans="2:6" ht="12.75">
      <c r="B97" s="12"/>
      <c r="D97" s="6"/>
      <c r="E97" s="1"/>
      <c r="F97"/>
    </row>
    <row r="98" spans="1:6" ht="12.75">
      <c r="A98" s="5"/>
      <c r="B98" s="12"/>
      <c r="D98" s="6"/>
      <c r="E98" s="1"/>
      <c r="F98"/>
    </row>
    <row r="99" spans="2:6" ht="12.75">
      <c r="B99" s="12"/>
      <c r="D99" s="6"/>
      <c r="E99" s="1"/>
      <c r="F99"/>
    </row>
    <row r="100" spans="1:6" ht="12.75">
      <c r="A100" s="5"/>
      <c r="B100" s="12"/>
      <c r="D100" s="6"/>
      <c r="E100" s="1"/>
      <c r="F100"/>
    </row>
    <row r="101" spans="2:6" ht="12.75">
      <c r="B101" s="12"/>
      <c r="D101" s="6"/>
      <c r="E101" s="1"/>
      <c r="F101"/>
    </row>
    <row r="102" spans="2:6" ht="12.75">
      <c r="B102" s="12"/>
      <c r="D102" s="6"/>
      <c r="E102" s="1"/>
      <c r="F102"/>
    </row>
    <row r="103" spans="2:6" ht="12.75">
      <c r="B103" s="12"/>
      <c r="D103" s="6"/>
      <c r="E103" s="1"/>
      <c r="F103"/>
    </row>
    <row r="104" spans="2:6" ht="12.75">
      <c r="B104" s="12"/>
      <c r="D104" s="6"/>
      <c r="E104" s="1"/>
      <c r="F104"/>
    </row>
    <row r="105" spans="2:6" ht="12.75">
      <c r="B105" s="12"/>
      <c r="D105" s="6"/>
      <c r="E105" s="1"/>
      <c r="F105"/>
    </row>
    <row r="106" spans="2:6" ht="12.75">
      <c r="B106" s="12"/>
      <c r="D106" s="6"/>
      <c r="E106" s="1"/>
      <c r="F106"/>
    </row>
    <row r="107" spans="2:6" ht="12.75">
      <c r="B107" s="12"/>
      <c r="D107" s="6"/>
      <c r="E107" s="1"/>
      <c r="F107"/>
    </row>
    <row r="108" spans="2:6" ht="12.75">
      <c r="B108" s="12"/>
      <c r="D108" s="6"/>
      <c r="E108" s="1"/>
      <c r="F108"/>
    </row>
    <row r="109" spans="2:6" ht="12.75">
      <c r="B109" s="12"/>
      <c r="D109" s="6"/>
      <c r="E109" s="1"/>
      <c r="F109"/>
    </row>
    <row r="110" spans="2:5" ht="12.75">
      <c r="B110" s="12"/>
      <c r="D110" s="6"/>
      <c r="E110" s="1"/>
    </row>
    <row r="111" spans="1:5" ht="12.75">
      <c r="A111" s="5"/>
      <c r="B111" s="12"/>
      <c r="D111" s="6"/>
      <c r="E111" s="1"/>
    </row>
    <row r="112" spans="1:5" ht="12.75">
      <c r="A112" s="5"/>
      <c r="B112" s="12"/>
      <c r="D112" s="6"/>
      <c r="E112" s="1"/>
    </row>
    <row r="113" spans="1:5" ht="12.75">
      <c r="A113" s="5"/>
      <c r="B113" s="12"/>
      <c r="D113" s="6"/>
      <c r="E113" s="1"/>
    </row>
    <row r="114" spans="1:5" ht="12.75">
      <c r="A114" s="5"/>
      <c r="B114" s="12"/>
      <c r="D114" s="6"/>
      <c r="E114" s="1"/>
    </row>
    <row r="115" spans="1:5" ht="12.75">
      <c r="A115" s="5"/>
      <c r="B115" s="12"/>
      <c r="D115" s="6"/>
      <c r="E115" s="1"/>
    </row>
    <row r="116" spans="1:5" ht="12.75">
      <c r="A116" s="5"/>
      <c r="B116" s="12"/>
      <c r="D116" s="6"/>
      <c r="E116" s="1"/>
    </row>
    <row r="117" spans="1:4" ht="12.75">
      <c r="A117" s="5"/>
      <c r="B117" s="12"/>
      <c r="D117" s="6"/>
    </row>
    <row r="118" spans="1:4" ht="12.75">
      <c r="A118" s="5"/>
      <c r="B118" s="12"/>
      <c r="D118" s="6"/>
    </row>
    <row r="119" spans="1:4" ht="12.75">
      <c r="A119" s="5"/>
      <c r="B119" s="12"/>
      <c r="D119" s="6"/>
    </row>
    <row r="120" spans="1:4" ht="12.75">
      <c r="A120" s="5"/>
      <c r="B120" s="12"/>
      <c r="D120" s="6"/>
    </row>
    <row r="122" spans="1:5" ht="12.75">
      <c r="A122" s="5"/>
      <c r="B122" s="12"/>
      <c r="D122" s="28"/>
      <c r="E122" s="1"/>
    </row>
    <row r="123" spans="1:5" ht="12.75">
      <c r="A123" s="5"/>
      <c r="B123" s="12"/>
      <c r="D123" s="28"/>
      <c r="E123" s="1"/>
    </row>
    <row r="124" spans="1:5" ht="12.75">
      <c r="A124" s="5"/>
      <c r="B124" s="12"/>
      <c r="D124" s="28"/>
      <c r="E124" s="1"/>
    </row>
    <row r="125" spans="1:5" ht="12.75">
      <c r="A125" s="5"/>
      <c r="B125" s="12"/>
      <c r="D125" s="28"/>
      <c r="E125" s="1"/>
    </row>
    <row r="126" spans="1:5" ht="12.75">
      <c r="A126" s="5"/>
      <c r="B126" s="12"/>
      <c r="D126" s="28"/>
      <c r="E126" s="1"/>
    </row>
    <row r="127" spans="1:5" ht="12.75">
      <c r="A127" s="5"/>
      <c r="B127" s="12"/>
      <c r="D127" s="28"/>
      <c r="E127" s="1"/>
    </row>
    <row r="128" spans="1:5" ht="12.75">
      <c r="A128" s="5"/>
      <c r="B128" s="12"/>
      <c r="D128" s="28"/>
      <c r="E128" s="1"/>
    </row>
    <row r="129" spans="1:5" ht="12.75">
      <c r="A129" s="5"/>
      <c r="B129" s="12"/>
      <c r="D129" s="28"/>
      <c r="E129" s="1"/>
    </row>
    <row r="130" spans="1:5" ht="12.75">
      <c r="A130" s="5"/>
      <c r="B130" s="12"/>
      <c r="D130" s="28"/>
      <c r="E1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22" sqref="H22"/>
    </sheetView>
  </sheetViews>
  <sheetFormatPr defaultColWidth="9.140625" defaultRowHeight="12.75"/>
  <cols>
    <col min="1" max="1" width="18.00390625" style="0" customWidth="1"/>
    <col min="3" max="3" width="14.00390625" style="0" customWidth="1"/>
    <col min="4" max="4" width="9.140625" style="1" customWidth="1"/>
  </cols>
  <sheetData>
    <row r="1" spans="1:5" ht="12.75">
      <c r="A1" t="s">
        <v>82</v>
      </c>
      <c r="B1" t="s">
        <v>410</v>
      </c>
      <c r="C1" t="s">
        <v>155</v>
      </c>
      <c r="D1" s="1">
        <v>0.017951388888888888</v>
      </c>
      <c r="E1" s="42">
        <v>0.7608</v>
      </c>
    </row>
    <row r="2" spans="1:5" ht="12.75">
      <c r="A2" t="s">
        <v>20</v>
      </c>
      <c r="B2" t="s">
        <v>412</v>
      </c>
      <c r="C2" t="s">
        <v>155</v>
      </c>
      <c r="D2" s="1">
        <v>0.018831018518518518</v>
      </c>
      <c r="E2" s="42">
        <v>0.7253</v>
      </c>
    </row>
    <row r="3" spans="1:5" ht="12.75">
      <c r="A3" t="s">
        <v>12</v>
      </c>
      <c r="B3" t="s">
        <v>412</v>
      </c>
      <c r="C3" t="s">
        <v>155</v>
      </c>
      <c r="D3" s="1">
        <v>0.01892361111111111</v>
      </c>
      <c r="E3" s="42">
        <v>0.7076</v>
      </c>
    </row>
    <row r="4" spans="1:5" ht="12.75">
      <c r="A4" t="s">
        <v>12</v>
      </c>
      <c r="B4" t="s">
        <v>411</v>
      </c>
      <c r="C4" t="s">
        <v>9</v>
      </c>
      <c r="D4" s="1">
        <v>0.013043981481481483</v>
      </c>
      <c r="E4" s="42">
        <v>0.8181</v>
      </c>
    </row>
    <row r="5" spans="1:5" ht="12.75">
      <c r="A5" t="s">
        <v>20</v>
      </c>
      <c r="B5" t="s">
        <v>411</v>
      </c>
      <c r="C5" t="s">
        <v>9</v>
      </c>
      <c r="D5" s="1">
        <v>0.013796296296296298</v>
      </c>
      <c r="E5" s="42">
        <v>0.7802</v>
      </c>
    </row>
    <row r="6" spans="1:5" ht="12.75">
      <c r="A6" t="s">
        <v>82</v>
      </c>
      <c r="B6" t="s">
        <v>409</v>
      </c>
      <c r="C6" t="s">
        <v>181</v>
      </c>
      <c r="D6" s="1">
        <v>0.015266203703703705</v>
      </c>
      <c r="E6" s="42">
        <v>0.812</v>
      </c>
    </row>
    <row r="7" spans="1:5" ht="12.75">
      <c r="A7" t="s">
        <v>137</v>
      </c>
      <c r="B7" t="s">
        <v>409</v>
      </c>
      <c r="C7" t="s">
        <v>181</v>
      </c>
      <c r="D7" s="1">
        <v>0.015578703703703704</v>
      </c>
      <c r="E7" s="42">
        <v>0.8061</v>
      </c>
    </row>
    <row r="8" spans="1:5" ht="12.75">
      <c r="A8" t="s">
        <v>24</v>
      </c>
      <c r="B8" t="s">
        <v>409</v>
      </c>
      <c r="C8" t="s">
        <v>181</v>
      </c>
      <c r="D8" s="1">
        <v>0.01545138888888889</v>
      </c>
      <c r="E8" s="42">
        <v>0.8022</v>
      </c>
    </row>
    <row r="9" spans="1:5" ht="12.75">
      <c r="A9" t="s">
        <v>34</v>
      </c>
      <c r="B9" t="s">
        <v>409</v>
      </c>
      <c r="C9" t="s">
        <v>181</v>
      </c>
      <c r="D9" s="1">
        <v>0.015625</v>
      </c>
      <c r="E9" s="42">
        <v>0.7933</v>
      </c>
    </row>
    <row r="10" spans="1:5" ht="12.75">
      <c r="A10" t="s">
        <v>12</v>
      </c>
      <c r="B10" t="s">
        <v>409</v>
      </c>
      <c r="C10" t="s">
        <v>181</v>
      </c>
      <c r="D10" s="1">
        <v>0.015740740740740743</v>
      </c>
      <c r="E10" s="42">
        <v>0.7875</v>
      </c>
    </row>
    <row r="11" spans="1:5" ht="12.75">
      <c r="A11" t="s">
        <v>20</v>
      </c>
      <c r="B11" t="s">
        <v>409</v>
      </c>
      <c r="C11" t="s">
        <v>181</v>
      </c>
      <c r="D11" s="1">
        <v>0.016030092592592592</v>
      </c>
      <c r="E11" s="42">
        <v>0.7834</v>
      </c>
    </row>
    <row r="12" spans="1:5" ht="12.75">
      <c r="A12" t="s">
        <v>399</v>
      </c>
      <c r="B12" t="s">
        <v>409</v>
      </c>
      <c r="C12" t="s">
        <v>181</v>
      </c>
      <c r="D12" s="1">
        <v>0.01659722222222222</v>
      </c>
      <c r="E12" s="42">
        <v>0.7566</v>
      </c>
    </row>
    <row r="13" spans="1:5" ht="12.75">
      <c r="A13" t="s">
        <v>28</v>
      </c>
      <c r="B13" t="s">
        <v>409</v>
      </c>
      <c r="C13" t="s">
        <v>181</v>
      </c>
      <c r="D13" s="1">
        <v>0.016701388888888887</v>
      </c>
      <c r="E13" s="42">
        <v>0.7422</v>
      </c>
    </row>
    <row r="26" spans="1:3" ht="12.75">
      <c r="A26" t="s">
        <v>413</v>
      </c>
      <c r="C26" t="s">
        <v>414</v>
      </c>
    </row>
    <row r="27" spans="1:3" ht="12.75">
      <c r="A27" t="s">
        <v>40</v>
      </c>
      <c r="C27" t="s">
        <v>414</v>
      </c>
    </row>
    <row r="28" spans="1:3" ht="12.75">
      <c r="A28" t="s">
        <v>415</v>
      </c>
      <c r="C28" t="s">
        <v>414</v>
      </c>
    </row>
    <row r="29" spans="1:3" ht="12.75">
      <c r="A29" t="s">
        <v>416</v>
      </c>
      <c r="C29" t="s">
        <v>414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2"/>
  <sheetViews>
    <sheetView workbookViewId="0" topLeftCell="A1">
      <selection activeCell="O63" sqref="O63"/>
    </sheetView>
  </sheetViews>
  <sheetFormatPr defaultColWidth="9.140625" defaultRowHeight="12.75"/>
  <cols>
    <col min="1" max="1" width="6.57421875" style="0" customWidth="1"/>
    <col min="2" max="2" width="35.57421875" style="0" customWidth="1"/>
    <col min="3" max="3" width="10.8515625" style="0" customWidth="1"/>
    <col min="4" max="4" width="9.140625" style="11" customWidth="1"/>
  </cols>
  <sheetData>
    <row r="2" spans="2:4" ht="12.75">
      <c r="B2" t="s">
        <v>139</v>
      </c>
      <c r="C2" t="s">
        <v>141</v>
      </c>
      <c r="D2" s="8" t="s">
        <v>142</v>
      </c>
    </row>
    <row r="3" ht="12.75">
      <c r="D3" s="8" t="s">
        <v>140</v>
      </c>
    </row>
    <row r="4" spans="4:5" ht="12.75">
      <c r="D4" s="8" t="s">
        <v>143</v>
      </c>
      <c r="E4" s="19" t="s">
        <v>169</v>
      </c>
    </row>
    <row r="5" spans="1:6" ht="12.75">
      <c r="A5" t="s">
        <v>313</v>
      </c>
      <c r="B5" s="16" t="s">
        <v>170</v>
      </c>
      <c r="C5" t="s">
        <v>151</v>
      </c>
      <c r="D5" s="14">
        <v>5.7</v>
      </c>
      <c r="E5" s="20">
        <f aca="true" t="shared" si="0" ref="E5:E36">D5/1.609</f>
        <v>3.542573026724674</v>
      </c>
      <c r="F5" t="s">
        <v>305</v>
      </c>
    </row>
    <row r="6" spans="1:6" ht="12.75">
      <c r="A6" t="s">
        <v>353</v>
      </c>
      <c r="B6" s="16" t="s">
        <v>171</v>
      </c>
      <c r="C6" t="s">
        <v>146</v>
      </c>
      <c r="D6" s="14">
        <v>6.5</v>
      </c>
      <c r="E6" s="20">
        <f t="shared" si="0"/>
        <v>4.039776258545681</v>
      </c>
      <c r="F6" t="s">
        <v>306</v>
      </c>
    </row>
    <row r="7" spans="1:15" ht="12.75">
      <c r="A7" t="s">
        <v>316</v>
      </c>
      <c r="B7" s="16" t="s">
        <v>172</v>
      </c>
      <c r="C7" t="s">
        <v>148</v>
      </c>
      <c r="D7" s="14">
        <v>7.2</v>
      </c>
      <c r="E7" s="20">
        <f t="shared" si="0"/>
        <v>4.474829086389062</v>
      </c>
      <c r="F7" t="s">
        <v>384</v>
      </c>
      <c r="O7" s="25"/>
    </row>
    <row r="8" spans="1:6" ht="12.75">
      <c r="A8" t="s">
        <v>315</v>
      </c>
      <c r="B8" s="16" t="s">
        <v>173</v>
      </c>
      <c r="C8" t="s">
        <v>144</v>
      </c>
      <c r="D8" s="14">
        <v>8.2</v>
      </c>
      <c r="E8" s="20">
        <f t="shared" si="0"/>
        <v>5.0963331261653195</v>
      </c>
      <c r="F8" t="s">
        <v>383</v>
      </c>
    </row>
    <row r="9" spans="1:6" ht="12.75">
      <c r="A9" t="s">
        <v>318</v>
      </c>
      <c r="B9" s="17" t="s">
        <v>1</v>
      </c>
      <c r="C9" t="s">
        <v>149</v>
      </c>
      <c r="D9" s="14">
        <v>8.5</v>
      </c>
      <c r="E9" s="20">
        <f t="shared" si="0"/>
        <v>5.282784338098198</v>
      </c>
      <c r="F9" t="s">
        <v>157</v>
      </c>
    </row>
    <row r="10" spans="1:6" ht="12.75">
      <c r="A10" t="s">
        <v>319</v>
      </c>
      <c r="B10" s="16" t="s">
        <v>174</v>
      </c>
      <c r="C10" t="s">
        <v>138</v>
      </c>
      <c r="D10" s="14">
        <v>9.4</v>
      </c>
      <c r="E10" s="20">
        <f t="shared" si="0"/>
        <v>5.842137973896831</v>
      </c>
      <c r="F10" t="s">
        <v>304</v>
      </c>
    </row>
    <row r="11" spans="1:9" ht="12.75">
      <c r="A11" t="s">
        <v>310</v>
      </c>
      <c r="B11" s="16" t="s">
        <v>201</v>
      </c>
      <c r="C11" t="s">
        <v>202</v>
      </c>
      <c r="D11" s="15">
        <v>10.2</v>
      </c>
      <c r="E11" s="20">
        <f t="shared" si="0"/>
        <v>6.339341205717837</v>
      </c>
      <c r="F11" t="s">
        <v>385</v>
      </c>
      <c r="I11" t="s">
        <v>426</v>
      </c>
    </row>
    <row r="12" spans="1:6" ht="12.75">
      <c r="A12" t="s">
        <v>312</v>
      </c>
      <c r="B12" s="16" t="s">
        <v>175</v>
      </c>
      <c r="C12" t="s">
        <v>150</v>
      </c>
      <c r="D12" s="14">
        <v>11.3</v>
      </c>
      <c r="E12" s="20">
        <f t="shared" si="0"/>
        <v>7.0229956494717225</v>
      </c>
      <c r="F12" t="s">
        <v>388</v>
      </c>
    </row>
    <row r="13" spans="1:6" ht="12.75">
      <c r="A13" t="s">
        <v>389</v>
      </c>
      <c r="B13" s="17" t="s">
        <v>392</v>
      </c>
      <c r="C13" t="s">
        <v>391</v>
      </c>
      <c r="D13" s="18">
        <v>11.3</v>
      </c>
      <c r="E13" s="23">
        <f t="shared" si="0"/>
        <v>7.0229956494717225</v>
      </c>
      <c r="F13" s="5" t="s">
        <v>402</v>
      </c>
    </row>
    <row r="14" spans="1:5" ht="12.75">
      <c r="A14" t="s">
        <v>328</v>
      </c>
      <c r="B14" s="2" t="s">
        <v>176</v>
      </c>
      <c r="C14" t="s">
        <v>152</v>
      </c>
      <c r="D14" s="14">
        <v>12.1</v>
      </c>
      <c r="E14" s="20">
        <f t="shared" si="0"/>
        <v>7.520198881292728</v>
      </c>
    </row>
    <row r="15" spans="1:5" ht="12.75">
      <c r="A15" t="s">
        <v>348</v>
      </c>
      <c r="B15" s="2" t="s">
        <v>43</v>
      </c>
      <c r="C15" t="s">
        <v>161</v>
      </c>
      <c r="D15" s="14">
        <v>13.2</v>
      </c>
      <c r="E15" s="20">
        <f t="shared" si="0"/>
        <v>8.203853325046612</v>
      </c>
    </row>
    <row r="16" spans="1:5" ht="12.75">
      <c r="A16" t="s">
        <v>336</v>
      </c>
      <c r="B16" s="17" t="s">
        <v>168</v>
      </c>
      <c r="C16" t="s">
        <v>166</v>
      </c>
      <c r="D16" s="18">
        <v>13.6</v>
      </c>
      <c r="E16" s="20">
        <f t="shared" si="0"/>
        <v>8.452454940957116</v>
      </c>
    </row>
    <row r="17" spans="1:5" ht="12.75">
      <c r="A17" t="s">
        <v>380</v>
      </c>
      <c r="B17" s="17" t="s">
        <v>46</v>
      </c>
      <c r="C17" t="s">
        <v>208</v>
      </c>
      <c r="D17" s="18">
        <v>17.9</v>
      </c>
      <c r="E17" s="20">
        <f t="shared" si="0"/>
        <v>11.124922311995027</v>
      </c>
    </row>
    <row r="18" spans="1:5" ht="12.75">
      <c r="A18" t="s">
        <v>322</v>
      </c>
      <c r="B18" s="2" t="s">
        <v>177</v>
      </c>
      <c r="C18" t="s">
        <v>160</v>
      </c>
      <c r="D18" s="14">
        <v>19</v>
      </c>
      <c r="E18" s="20">
        <f t="shared" si="0"/>
        <v>11.808576755748913</v>
      </c>
    </row>
    <row r="19" spans="1:5" ht="12.75">
      <c r="A19" t="s">
        <v>356</v>
      </c>
      <c r="B19" s="24" t="s">
        <v>190</v>
      </c>
      <c r="C19" t="s">
        <v>187</v>
      </c>
      <c r="D19" s="14">
        <v>20.7</v>
      </c>
      <c r="E19" s="20">
        <f t="shared" si="0"/>
        <v>12.865133623368552</v>
      </c>
    </row>
    <row r="20" spans="1:5" ht="12.75">
      <c r="A20" t="s">
        <v>357</v>
      </c>
      <c r="B20" s="24" t="s">
        <v>239</v>
      </c>
      <c r="C20" t="s">
        <v>240</v>
      </c>
      <c r="D20" s="18">
        <v>21.5</v>
      </c>
      <c r="E20" s="23">
        <f t="shared" si="0"/>
        <v>13.36233685518956</v>
      </c>
    </row>
    <row r="21" spans="1:5" ht="12.75">
      <c r="A21" t="s">
        <v>342</v>
      </c>
      <c r="B21" s="17" t="s">
        <v>204</v>
      </c>
      <c r="C21" t="s">
        <v>207</v>
      </c>
      <c r="D21" s="18">
        <v>21.8</v>
      </c>
      <c r="E21" s="20">
        <f t="shared" si="0"/>
        <v>13.548788067122437</v>
      </c>
    </row>
    <row r="22" spans="1:5" ht="12.75">
      <c r="A22" t="s">
        <v>327</v>
      </c>
      <c r="B22" s="17" t="s">
        <v>205</v>
      </c>
      <c r="C22" t="s">
        <v>203</v>
      </c>
      <c r="D22" s="18">
        <v>22.3</v>
      </c>
      <c r="E22" s="20">
        <f t="shared" si="0"/>
        <v>13.859540087010567</v>
      </c>
    </row>
    <row r="23" spans="1:5" ht="12.75">
      <c r="A23" t="s">
        <v>358</v>
      </c>
      <c r="B23" s="24" t="s">
        <v>189</v>
      </c>
      <c r="C23" t="s">
        <v>188</v>
      </c>
      <c r="D23" s="14">
        <v>22.5</v>
      </c>
      <c r="E23" s="20">
        <f t="shared" si="0"/>
        <v>13.983840894965818</v>
      </c>
    </row>
    <row r="24" spans="1:5" ht="12.75">
      <c r="A24" t="s">
        <v>324</v>
      </c>
      <c r="B24" s="17" t="s">
        <v>58</v>
      </c>
      <c r="C24" t="s">
        <v>206</v>
      </c>
      <c r="D24" s="18">
        <v>22.5</v>
      </c>
      <c r="E24" s="20">
        <f t="shared" si="0"/>
        <v>13.983840894965818</v>
      </c>
    </row>
    <row r="25" spans="1:5" ht="12.75">
      <c r="A25" t="s">
        <v>343</v>
      </c>
      <c r="B25" s="17" t="s">
        <v>232</v>
      </c>
      <c r="C25" t="s">
        <v>233</v>
      </c>
      <c r="D25" s="21">
        <v>24.1</v>
      </c>
      <c r="E25" s="23">
        <f t="shared" si="0"/>
        <v>14.978247358607833</v>
      </c>
    </row>
    <row r="26" spans="1:5" ht="12.75">
      <c r="A26" t="s">
        <v>359</v>
      </c>
      <c r="B26" s="24" t="s">
        <v>167</v>
      </c>
      <c r="C26" t="s">
        <v>163</v>
      </c>
      <c r="D26" s="18">
        <v>24.4</v>
      </c>
      <c r="E26" s="20">
        <f t="shared" si="0"/>
        <v>15.164698570540708</v>
      </c>
    </row>
    <row r="27" spans="1:5" ht="12.75">
      <c r="A27" t="s">
        <v>360</v>
      </c>
      <c r="B27" s="24" t="s">
        <v>193</v>
      </c>
      <c r="C27" t="s">
        <v>192</v>
      </c>
      <c r="D27" s="14">
        <v>24.4</v>
      </c>
      <c r="E27" s="20">
        <f t="shared" si="0"/>
        <v>15.164698570540708</v>
      </c>
    </row>
    <row r="28" spans="1:5" ht="12.75">
      <c r="A28" t="s">
        <v>362</v>
      </c>
      <c r="B28" s="24" t="s">
        <v>254</v>
      </c>
      <c r="C28" t="s">
        <v>255</v>
      </c>
      <c r="D28" s="18">
        <v>24.9</v>
      </c>
      <c r="E28" s="23">
        <f t="shared" si="0"/>
        <v>15.475450590428837</v>
      </c>
    </row>
    <row r="29" spans="1:5" ht="12.75">
      <c r="A29" t="s">
        <v>361</v>
      </c>
      <c r="B29" s="17" t="s">
        <v>165</v>
      </c>
      <c r="C29" t="s">
        <v>164</v>
      </c>
      <c r="D29" s="18">
        <v>25.4</v>
      </c>
      <c r="E29" s="20">
        <f t="shared" si="0"/>
        <v>15.786202610316966</v>
      </c>
    </row>
    <row r="30" spans="1:5" ht="12.75">
      <c r="A30" t="s">
        <v>363</v>
      </c>
      <c r="B30" s="24" t="s">
        <v>215</v>
      </c>
      <c r="C30" t="s">
        <v>217</v>
      </c>
      <c r="D30" s="18">
        <v>25.8</v>
      </c>
      <c r="E30" s="20">
        <f t="shared" si="0"/>
        <v>16.03480422622747</v>
      </c>
    </row>
    <row r="31" spans="1:5" ht="12.75">
      <c r="A31" t="s">
        <v>364</v>
      </c>
      <c r="B31" s="24" t="s">
        <v>283</v>
      </c>
      <c r="C31" t="s">
        <v>282</v>
      </c>
      <c r="D31" s="18">
        <v>26.3</v>
      </c>
      <c r="E31" s="23">
        <f t="shared" si="0"/>
        <v>16.3455562461156</v>
      </c>
    </row>
    <row r="32" spans="1:5" ht="12.75">
      <c r="A32" t="s">
        <v>365</v>
      </c>
      <c r="B32" s="24" t="s">
        <v>191</v>
      </c>
      <c r="C32" t="s">
        <v>186</v>
      </c>
      <c r="D32" s="14">
        <v>26.9</v>
      </c>
      <c r="E32" s="20">
        <f t="shared" si="0"/>
        <v>16.718458669981356</v>
      </c>
    </row>
    <row r="33" spans="1:5" ht="12.75">
      <c r="A33" t="s">
        <v>366</v>
      </c>
      <c r="B33" s="17" t="s">
        <v>262</v>
      </c>
      <c r="C33" t="s">
        <v>257</v>
      </c>
      <c r="D33" s="18">
        <v>27.3</v>
      </c>
      <c r="E33" s="23">
        <f t="shared" si="0"/>
        <v>16.967060285891858</v>
      </c>
    </row>
    <row r="34" spans="1:5" ht="12.75">
      <c r="A34" t="s">
        <v>367</v>
      </c>
      <c r="B34" s="24" t="s">
        <v>258</v>
      </c>
      <c r="C34" t="s">
        <v>259</v>
      </c>
      <c r="D34" s="18">
        <v>27.3</v>
      </c>
      <c r="E34" s="23">
        <f t="shared" si="0"/>
        <v>16.967060285891858</v>
      </c>
    </row>
    <row r="35" spans="1:6" ht="12.75">
      <c r="A35" t="s">
        <v>317</v>
      </c>
      <c r="B35" s="16" t="s">
        <v>40</v>
      </c>
      <c r="C35" t="s">
        <v>145</v>
      </c>
      <c r="D35" s="14">
        <v>27.5</v>
      </c>
      <c r="E35" s="20">
        <f t="shared" si="0"/>
        <v>17.09136109384711</v>
      </c>
      <c r="F35" t="s">
        <v>307</v>
      </c>
    </row>
    <row r="36" spans="1:5" ht="12.75">
      <c r="A36" t="s">
        <v>321</v>
      </c>
      <c r="B36" s="2" t="s">
        <v>248</v>
      </c>
      <c r="C36" t="s">
        <v>162</v>
      </c>
      <c r="D36" s="15">
        <v>28.8</v>
      </c>
      <c r="E36" s="20">
        <f t="shared" si="0"/>
        <v>17.899316345556247</v>
      </c>
    </row>
    <row r="37" spans="1:5" ht="12.75">
      <c r="A37" t="s">
        <v>339</v>
      </c>
      <c r="B37" s="17" t="s">
        <v>249</v>
      </c>
      <c r="C37" t="s">
        <v>229</v>
      </c>
      <c r="D37" s="21">
        <v>29.6</v>
      </c>
      <c r="E37" s="23">
        <f aca="true" t="shared" si="1" ref="E37:E71">D37/1.609</f>
        <v>18.396519577377255</v>
      </c>
    </row>
    <row r="38" spans="1:5" ht="12.75">
      <c r="A38" t="s">
        <v>368</v>
      </c>
      <c r="B38" s="24" t="s">
        <v>185</v>
      </c>
      <c r="C38" t="s">
        <v>184</v>
      </c>
      <c r="D38" s="14">
        <v>30</v>
      </c>
      <c r="E38" s="20">
        <f t="shared" si="1"/>
        <v>18.645121193287757</v>
      </c>
    </row>
    <row r="39" spans="1:5" ht="12.75">
      <c r="A39" t="s">
        <v>369</v>
      </c>
      <c r="B39" s="24" t="s">
        <v>266</v>
      </c>
      <c r="C39" t="s">
        <v>267</v>
      </c>
      <c r="D39" s="14">
        <v>30</v>
      </c>
      <c r="E39" s="23">
        <f t="shared" si="1"/>
        <v>18.645121193287757</v>
      </c>
    </row>
    <row r="40" spans="1:6" ht="12.75">
      <c r="A40" t="s">
        <v>314</v>
      </c>
      <c r="B40" s="16" t="s">
        <v>34</v>
      </c>
      <c r="C40" t="s">
        <v>147</v>
      </c>
      <c r="D40" s="14">
        <v>30.2</v>
      </c>
      <c r="E40" s="20">
        <f t="shared" si="1"/>
        <v>18.769422001243008</v>
      </c>
      <c r="F40" t="s">
        <v>386</v>
      </c>
    </row>
    <row r="41" spans="1:5" ht="12.75">
      <c r="A41" t="s">
        <v>370</v>
      </c>
      <c r="B41" s="24" t="s">
        <v>197</v>
      </c>
      <c r="C41" t="s">
        <v>196</v>
      </c>
      <c r="D41" s="14">
        <v>31.2</v>
      </c>
      <c r="E41" s="20">
        <f t="shared" si="1"/>
        <v>19.390926041019267</v>
      </c>
    </row>
    <row r="42" spans="1:5" ht="12.75">
      <c r="A42" t="s">
        <v>371</v>
      </c>
      <c r="B42" s="24" t="s">
        <v>280</v>
      </c>
      <c r="C42" t="s">
        <v>281</v>
      </c>
      <c r="D42" s="18">
        <v>33.5</v>
      </c>
      <c r="E42" s="23">
        <f t="shared" si="1"/>
        <v>20.82038533250466</v>
      </c>
    </row>
    <row r="43" spans="1:5" ht="12.75">
      <c r="A43" t="s">
        <v>372</v>
      </c>
      <c r="B43" s="24" t="s">
        <v>268</v>
      </c>
      <c r="C43" t="s">
        <v>265</v>
      </c>
      <c r="D43" s="14">
        <v>34</v>
      </c>
      <c r="E43" s="23">
        <f t="shared" si="1"/>
        <v>21.13113735239279</v>
      </c>
    </row>
    <row r="44" spans="1:5" ht="12.75">
      <c r="A44" t="s">
        <v>373</v>
      </c>
      <c r="B44" s="24" t="s">
        <v>270</v>
      </c>
      <c r="C44" t="s">
        <v>271</v>
      </c>
      <c r="D44" s="21">
        <v>34.6</v>
      </c>
      <c r="E44" s="23">
        <f t="shared" si="1"/>
        <v>21.504039776258548</v>
      </c>
    </row>
    <row r="45" spans="1:5" ht="12.75">
      <c r="A45" t="s">
        <v>331</v>
      </c>
      <c r="B45" s="17" t="s">
        <v>159</v>
      </c>
      <c r="C45" t="s">
        <v>195</v>
      </c>
      <c r="D45" s="18">
        <v>34.9</v>
      </c>
      <c r="E45" s="20">
        <f t="shared" si="1"/>
        <v>21.690490988191424</v>
      </c>
    </row>
    <row r="46" spans="1:5" ht="12.75">
      <c r="A46" t="s">
        <v>352</v>
      </c>
      <c r="B46" s="17" t="s">
        <v>234</v>
      </c>
      <c r="C46" t="s">
        <v>235</v>
      </c>
      <c r="D46" s="21">
        <v>34.9</v>
      </c>
      <c r="E46" s="23">
        <f t="shared" si="1"/>
        <v>21.690490988191424</v>
      </c>
    </row>
    <row r="47" spans="1:6" ht="12.75">
      <c r="A47" t="s">
        <v>311</v>
      </c>
      <c r="B47" s="16" t="s">
        <v>22</v>
      </c>
      <c r="C47" t="s">
        <v>153</v>
      </c>
      <c r="D47" s="14">
        <v>37.5</v>
      </c>
      <c r="E47" s="20">
        <f t="shared" si="1"/>
        <v>23.306401491609694</v>
      </c>
      <c r="F47" t="s">
        <v>387</v>
      </c>
    </row>
    <row r="48" spans="1:5" ht="12.75">
      <c r="A48" t="s">
        <v>347</v>
      </c>
      <c r="B48" s="17" t="s">
        <v>218</v>
      </c>
      <c r="C48" t="s">
        <v>216</v>
      </c>
      <c r="D48" s="18">
        <v>46.4</v>
      </c>
      <c r="E48" s="20">
        <f t="shared" si="1"/>
        <v>28.837787445618396</v>
      </c>
    </row>
    <row r="49" spans="1:6" ht="12.75">
      <c r="A49" t="s">
        <v>374</v>
      </c>
      <c r="B49" s="24" t="s">
        <v>252</v>
      </c>
      <c r="C49" t="s">
        <v>251</v>
      </c>
      <c r="D49" s="18">
        <v>46.9</v>
      </c>
      <c r="E49" s="23">
        <f t="shared" si="1"/>
        <v>29.148539465506524</v>
      </c>
      <c r="F49" s="5" t="s">
        <v>424</v>
      </c>
    </row>
    <row r="50" spans="1:5" ht="12.75">
      <c r="A50" t="s">
        <v>341</v>
      </c>
      <c r="B50" s="17" t="s">
        <v>49</v>
      </c>
      <c r="C50" t="s">
        <v>236</v>
      </c>
      <c r="D50" s="21">
        <v>53.5</v>
      </c>
      <c r="E50" s="23">
        <f t="shared" si="1"/>
        <v>33.250466128029835</v>
      </c>
    </row>
    <row r="51" spans="1:5" ht="12.75">
      <c r="A51" t="s">
        <v>337</v>
      </c>
      <c r="B51" s="17" t="s">
        <v>47</v>
      </c>
      <c r="C51" t="s">
        <v>223</v>
      </c>
      <c r="D51" s="18">
        <v>62.2</v>
      </c>
      <c r="E51" s="20">
        <f t="shared" si="1"/>
        <v>38.65755127408328</v>
      </c>
    </row>
    <row r="52" spans="1:5" ht="12.75">
      <c r="A52" t="s">
        <v>325</v>
      </c>
      <c r="B52" s="17" t="s">
        <v>45</v>
      </c>
      <c r="C52" t="s">
        <v>219</v>
      </c>
      <c r="D52" s="18">
        <v>63.9</v>
      </c>
      <c r="E52" s="20">
        <f t="shared" si="1"/>
        <v>39.71410814170292</v>
      </c>
    </row>
    <row r="53" spans="1:5" ht="12.75">
      <c r="A53" t="s">
        <v>375</v>
      </c>
      <c r="B53" s="17" t="s">
        <v>250</v>
      </c>
      <c r="C53" t="s">
        <v>231</v>
      </c>
      <c r="D53" s="18">
        <v>66.1</v>
      </c>
      <c r="E53" s="23">
        <f t="shared" si="1"/>
        <v>41.081417029210684</v>
      </c>
    </row>
    <row r="54" spans="1:5" ht="12.75">
      <c r="A54" t="s">
        <v>335</v>
      </c>
      <c r="B54" s="17" t="s">
        <v>51</v>
      </c>
      <c r="C54" t="s">
        <v>222</v>
      </c>
      <c r="D54" s="18">
        <v>69.1</v>
      </c>
      <c r="E54" s="20">
        <f t="shared" si="1"/>
        <v>42.94592914853946</v>
      </c>
    </row>
    <row r="55" spans="1:5" ht="12.75">
      <c r="A55" t="s">
        <v>349</v>
      </c>
      <c r="B55" s="17" t="s">
        <v>48</v>
      </c>
      <c r="C55" t="s">
        <v>230</v>
      </c>
      <c r="D55" s="21">
        <v>73.5</v>
      </c>
      <c r="E55" s="23">
        <f t="shared" si="1"/>
        <v>45.680546923555006</v>
      </c>
    </row>
    <row r="56" spans="1:5" ht="12.75">
      <c r="A56" t="s">
        <v>430</v>
      </c>
      <c r="B56" s="17" t="s">
        <v>432</v>
      </c>
      <c r="C56" t="s">
        <v>433</v>
      </c>
      <c r="D56" s="46">
        <v>79.3</v>
      </c>
      <c r="E56" s="23">
        <f t="shared" si="1"/>
        <v>49.2852703542573</v>
      </c>
    </row>
    <row r="57" spans="1:5" ht="12.75">
      <c r="A57" t="s">
        <v>376</v>
      </c>
      <c r="B57" s="24" t="s">
        <v>221</v>
      </c>
      <c r="C57" t="s">
        <v>220</v>
      </c>
      <c r="D57" s="14">
        <v>83</v>
      </c>
      <c r="E57" s="20">
        <f t="shared" si="1"/>
        <v>51.58483530142946</v>
      </c>
    </row>
    <row r="58" spans="1:5" ht="12.75">
      <c r="A58" t="s">
        <v>338</v>
      </c>
      <c r="B58" s="17" t="s">
        <v>289</v>
      </c>
      <c r="C58" t="s">
        <v>291</v>
      </c>
      <c r="D58" s="18">
        <v>90.7</v>
      </c>
      <c r="E58" s="23">
        <f t="shared" si="1"/>
        <v>56.37041640770665</v>
      </c>
    </row>
    <row r="59" spans="1:5" ht="12.75">
      <c r="A59" t="s">
        <v>350</v>
      </c>
      <c r="B59" s="17" t="s">
        <v>39</v>
      </c>
      <c r="C59" t="s">
        <v>224</v>
      </c>
      <c r="D59" s="18">
        <v>100.7</v>
      </c>
      <c r="E59" s="20">
        <f t="shared" si="1"/>
        <v>62.585456805469235</v>
      </c>
    </row>
    <row r="60" spans="1:5" ht="12.75">
      <c r="A60" t="s">
        <v>351</v>
      </c>
      <c r="B60" s="17" t="s">
        <v>50</v>
      </c>
      <c r="C60" t="s">
        <v>228</v>
      </c>
      <c r="D60" s="21">
        <v>100.9</v>
      </c>
      <c r="E60" s="23">
        <f t="shared" si="1"/>
        <v>62.70975761342449</v>
      </c>
    </row>
    <row r="61" spans="1:5" ht="12.75">
      <c r="A61" t="s">
        <v>354</v>
      </c>
      <c r="B61" s="17" t="s">
        <v>156</v>
      </c>
      <c r="C61" t="s">
        <v>200</v>
      </c>
      <c r="D61" s="18">
        <v>117.6</v>
      </c>
      <c r="E61" s="20">
        <f t="shared" si="1"/>
        <v>73.088875077688</v>
      </c>
    </row>
    <row r="62" spans="1:5" ht="12.75">
      <c r="A62" t="s">
        <v>344</v>
      </c>
      <c r="B62" s="17" t="s">
        <v>42</v>
      </c>
      <c r="C62" t="s">
        <v>237</v>
      </c>
      <c r="D62" s="21">
        <v>137</v>
      </c>
      <c r="E62" s="23">
        <f t="shared" si="1"/>
        <v>85.14605344934742</v>
      </c>
    </row>
    <row r="63" spans="1:5" ht="12.75">
      <c r="A63" t="s">
        <v>377</v>
      </c>
      <c r="B63" s="24" t="s">
        <v>295</v>
      </c>
      <c r="C63" t="s">
        <v>296</v>
      </c>
      <c r="D63" s="18">
        <v>137.7</v>
      </c>
      <c r="E63" s="23">
        <f t="shared" si="1"/>
        <v>85.5811062771908</v>
      </c>
    </row>
    <row r="64" spans="1:5" ht="12.75">
      <c r="A64" t="s">
        <v>326</v>
      </c>
      <c r="B64" s="17" t="s">
        <v>199</v>
      </c>
      <c r="C64" t="s">
        <v>198</v>
      </c>
      <c r="D64" s="18">
        <v>138.2</v>
      </c>
      <c r="E64" s="20">
        <f t="shared" si="1"/>
        <v>85.89185829707893</v>
      </c>
    </row>
    <row r="65" spans="1:5" ht="12.75">
      <c r="A65" t="s">
        <v>378</v>
      </c>
      <c r="B65" s="24" t="s">
        <v>297</v>
      </c>
      <c r="C65" t="s">
        <v>298</v>
      </c>
      <c r="D65" s="18">
        <v>148.7</v>
      </c>
      <c r="E65" s="23">
        <f t="shared" si="1"/>
        <v>92.41765071472965</v>
      </c>
    </row>
    <row r="66" spans="1:6" ht="12.75">
      <c r="A66" t="s">
        <v>345</v>
      </c>
      <c r="B66" s="17" t="s">
        <v>263</v>
      </c>
      <c r="C66" t="s">
        <v>264</v>
      </c>
      <c r="D66" s="18">
        <v>149.2</v>
      </c>
      <c r="E66" s="23">
        <f t="shared" si="1"/>
        <v>92.72840273461777</v>
      </c>
      <c r="F66" t="s">
        <v>425</v>
      </c>
    </row>
    <row r="67" spans="1:5" ht="12.75">
      <c r="A67" t="s">
        <v>330</v>
      </c>
      <c r="B67" s="17" t="s">
        <v>53</v>
      </c>
      <c r="C67" t="s">
        <v>227</v>
      </c>
      <c r="D67" s="18">
        <v>243.7</v>
      </c>
      <c r="E67" s="23">
        <f t="shared" si="1"/>
        <v>151.4605344934742</v>
      </c>
    </row>
    <row r="68" spans="1:5" ht="12.75">
      <c r="A68" t="s">
        <v>379</v>
      </c>
      <c r="B68" s="17" t="s">
        <v>276</v>
      </c>
      <c r="C68" t="s">
        <v>275</v>
      </c>
      <c r="D68" s="18">
        <v>245.8</v>
      </c>
      <c r="E68" s="23">
        <f t="shared" si="1"/>
        <v>152.76569297700436</v>
      </c>
    </row>
    <row r="69" spans="1:5" ht="12.75">
      <c r="A69" t="s">
        <v>329</v>
      </c>
      <c r="B69" s="17" t="s">
        <v>54</v>
      </c>
      <c r="C69" t="s">
        <v>226</v>
      </c>
      <c r="D69" s="21">
        <v>272.7</v>
      </c>
      <c r="E69" s="23">
        <f t="shared" si="1"/>
        <v>169.4841516469857</v>
      </c>
    </row>
    <row r="70" spans="1:5" ht="12.75">
      <c r="A70" t="s">
        <v>346</v>
      </c>
      <c r="B70" s="17" t="s">
        <v>214</v>
      </c>
      <c r="C70" t="s">
        <v>213</v>
      </c>
      <c r="D70" s="18">
        <v>546.8</v>
      </c>
      <c r="E70" s="20">
        <f t="shared" si="1"/>
        <v>339.8384089496582</v>
      </c>
    </row>
    <row r="71" spans="1:5" ht="12.75">
      <c r="A71" t="s">
        <v>340</v>
      </c>
      <c r="B71" s="17" t="s">
        <v>225</v>
      </c>
      <c r="D71" s="22">
        <v>16900</v>
      </c>
      <c r="E71" s="23">
        <f t="shared" si="1"/>
        <v>10503.418272218769</v>
      </c>
    </row>
    <row r="72" ht="12.75">
      <c r="B72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9"/>
  <sheetViews>
    <sheetView workbookViewId="0" topLeftCell="A1">
      <selection activeCell="E54" sqref="E54"/>
    </sheetView>
  </sheetViews>
  <sheetFormatPr defaultColWidth="9.140625" defaultRowHeight="12.75"/>
  <cols>
    <col min="1" max="1" width="38.140625" style="0" customWidth="1"/>
    <col min="2" max="2" width="11.28125" style="0" customWidth="1"/>
  </cols>
  <sheetData>
    <row r="2" spans="1:5" ht="12.75">
      <c r="A2" t="s">
        <v>211</v>
      </c>
      <c r="B2" t="s">
        <v>209</v>
      </c>
      <c r="C2" s="8" t="s">
        <v>381</v>
      </c>
      <c r="E2" t="s">
        <v>212</v>
      </c>
    </row>
    <row r="3" ht="12.75">
      <c r="C3" s="8" t="s">
        <v>210</v>
      </c>
    </row>
    <row r="4" ht="12.75">
      <c r="C4" s="8" t="s">
        <v>143</v>
      </c>
    </row>
    <row r="5" spans="1:7" ht="12.75">
      <c r="A5" s="16" t="s">
        <v>173</v>
      </c>
      <c r="B5" t="s">
        <v>144</v>
      </c>
      <c r="C5" s="21">
        <v>3.1</v>
      </c>
      <c r="G5" t="s">
        <v>241</v>
      </c>
    </row>
    <row r="6" spans="1:7" ht="12.75">
      <c r="A6" s="16" t="s">
        <v>172</v>
      </c>
      <c r="B6" t="s">
        <v>148</v>
      </c>
      <c r="C6" s="21">
        <v>4.2</v>
      </c>
      <c r="G6" t="s">
        <v>241</v>
      </c>
    </row>
    <row r="7" spans="1:7" ht="12.75">
      <c r="A7" s="16" t="s">
        <v>176</v>
      </c>
      <c r="B7" t="s">
        <v>152</v>
      </c>
      <c r="C7" s="21">
        <v>4.3</v>
      </c>
      <c r="G7" t="s">
        <v>241</v>
      </c>
    </row>
    <row r="8" spans="1:7" ht="12.75">
      <c r="A8" s="16" t="s">
        <v>1</v>
      </c>
      <c r="B8" t="s">
        <v>149</v>
      </c>
      <c r="C8" s="21">
        <v>4.7</v>
      </c>
      <c r="G8" t="s">
        <v>241</v>
      </c>
    </row>
    <row r="9" spans="1:8" ht="12.75">
      <c r="A9" s="17" t="s">
        <v>43</v>
      </c>
      <c r="B9" t="s">
        <v>161</v>
      </c>
      <c r="C9" s="21">
        <v>5.2</v>
      </c>
      <c r="G9" t="s">
        <v>241</v>
      </c>
      <c r="H9" t="s">
        <v>382</v>
      </c>
    </row>
    <row r="10" spans="1:7" ht="12.75">
      <c r="A10" s="16" t="s">
        <v>174</v>
      </c>
      <c r="B10" t="s">
        <v>138</v>
      </c>
      <c r="C10" s="21">
        <v>7.3</v>
      </c>
      <c r="G10" t="s">
        <v>241</v>
      </c>
    </row>
    <row r="11" spans="1:13" ht="12.75">
      <c r="A11" s="17" t="s">
        <v>168</v>
      </c>
      <c r="B11" t="s">
        <v>166</v>
      </c>
      <c r="C11" s="21">
        <v>8.3</v>
      </c>
      <c r="G11" t="s">
        <v>253</v>
      </c>
      <c r="M11" t="s">
        <v>269</v>
      </c>
    </row>
    <row r="12" spans="1:7" ht="12.75">
      <c r="A12" s="16" t="s">
        <v>170</v>
      </c>
      <c r="B12" t="s">
        <v>151</v>
      </c>
      <c r="C12" s="21">
        <v>9</v>
      </c>
      <c r="G12" t="s">
        <v>407</v>
      </c>
    </row>
    <row r="13" spans="1:7" ht="12.75">
      <c r="A13" s="17" t="s">
        <v>46</v>
      </c>
      <c r="B13" t="s">
        <v>208</v>
      </c>
      <c r="C13" s="21">
        <v>10.1</v>
      </c>
      <c r="E13">
        <v>4.4</v>
      </c>
      <c r="G13" t="s">
        <v>404</v>
      </c>
    </row>
    <row r="14" spans="1:7" ht="12.75">
      <c r="A14" s="17" t="s">
        <v>201</v>
      </c>
      <c r="B14" t="s">
        <v>202</v>
      </c>
      <c r="C14" s="21">
        <v>10.2</v>
      </c>
      <c r="G14" t="s">
        <v>406</v>
      </c>
    </row>
    <row r="15" spans="1:10" ht="12.75">
      <c r="A15" s="17" t="s">
        <v>190</v>
      </c>
      <c r="B15" t="s">
        <v>187</v>
      </c>
      <c r="C15" s="21">
        <v>10.3</v>
      </c>
      <c r="G15" t="s">
        <v>286</v>
      </c>
      <c r="J15" t="s">
        <v>423</v>
      </c>
    </row>
    <row r="16" spans="1:10" ht="12.75">
      <c r="A16" s="17" t="s">
        <v>239</v>
      </c>
      <c r="B16" t="s">
        <v>240</v>
      </c>
      <c r="C16" s="21">
        <v>11</v>
      </c>
      <c r="G16" t="s">
        <v>245</v>
      </c>
      <c r="J16" t="s">
        <v>300</v>
      </c>
    </row>
    <row r="17" spans="1:11" ht="12.75">
      <c r="A17" s="17" t="s">
        <v>189</v>
      </c>
      <c r="B17" t="s">
        <v>188</v>
      </c>
      <c r="C17" s="21">
        <v>12.3</v>
      </c>
      <c r="G17" t="s">
        <v>287</v>
      </c>
      <c r="K17" t="s">
        <v>427</v>
      </c>
    </row>
    <row r="18" spans="1:9" ht="12.75">
      <c r="A18" s="17" t="s">
        <v>204</v>
      </c>
      <c r="B18" t="s">
        <v>207</v>
      </c>
      <c r="C18" s="21">
        <v>12.6</v>
      </c>
      <c r="E18">
        <v>4.2</v>
      </c>
      <c r="G18" s="25" t="s">
        <v>285</v>
      </c>
      <c r="H18" s="25"/>
      <c r="I18" s="25"/>
    </row>
    <row r="19" spans="1:7" ht="12.75">
      <c r="A19" s="17" t="s">
        <v>177</v>
      </c>
      <c r="B19" t="s">
        <v>160</v>
      </c>
      <c r="C19" s="21">
        <v>13.8</v>
      </c>
      <c r="G19" s="25" t="s">
        <v>405</v>
      </c>
    </row>
    <row r="20" spans="1:7" ht="12.75">
      <c r="A20" s="17" t="s">
        <v>58</v>
      </c>
      <c r="B20" t="s">
        <v>206</v>
      </c>
      <c r="C20" s="21">
        <v>13.9</v>
      </c>
      <c r="E20">
        <v>2.4</v>
      </c>
      <c r="G20" t="s">
        <v>246</v>
      </c>
    </row>
    <row r="21" spans="1:3" ht="12.75">
      <c r="A21" s="17" t="s">
        <v>193</v>
      </c>
      <c r="B21" t="s">
        <v>192</v>
      </c>
      <c r="C21" s="21">
        <v>14.5</v>
      </c>
    </row>
    <row r="22" spans="1:7" ht="12.75">
      <c r="A22" s="17" t="s">
        <v>171</v>
      </c>
      <c r="B22" t="s">
        <v>146</v>
      </c>
      <c r="C22" s="21">
        <v>14.8</v>
      </c>
      <c r="G22" t="s">
        <v>393</v>
      </c>
    </row>
    <row r="23" spans="1:5" ht="12.75">
      <c r="A23" s="16" t="s">
        <v>205</v>
      </c>
      <c r="B23" t="s">
        <v>203</v>
      </c>
      <c r="C23" s="21">
        <v>15.1</v>
      </c>
      <c r="E23">
        <v>1.4</v>
      </c>
    </row>
    <row r="24" spans="1:11" ht="12.75">
      <c r="A24" s="17" t="s">
        <v>215</v>
      </c>
      <c r="B24" t="s">
        <v>217</v>
      </c>
      <c r="C24" s="21">
        <v>15.6</v>
      </c>
      <c r="G24" t="s">
        <v>247</v>
      </c>
      <c r="K24" t="s">
        <v>408</v>
      </c>
    </row>
    <row r="25" spans="1:7" ht="12.75">
      <c r="A25" s="17" t="s">
        <v>283</v>
      </c>
      <c r="B25" t="s">
        <v>282</v>
      </c>
      <c r="C25" s="21">
        <v>15.8</v>
      </c>
      <c r="G25" t="s">
        <v>299</v>
      </c>
    </row>
    <row r="26" spans="1:3" ht="12.75">
      <c r="A26" s="17" t="s">
        <v>167</v>
      </c>
      <c r="B26" t="s">
        <v>163</v>
      </c>
      <c r="C26" s="21">
        <v>16.6</v>
      </c>
    </row>
    <row r="27" spans="1:9" ht="12.75">
      <c r="A27" s="17" t="s">
        <v>262</v>
      </c>
      <c r="B27" t="s">
        <v>257</v>
      </c>
      <c r="C27" s="21">
        <v>17.7</v>
      </c>
      <c r="E27">
        <v>7.7</v>
      </c>
      <c r="G27" t="s">
        <v>260</v>
      </c>
      <c r="I27" t="s">
        <v>303</v>
      </c>
    </row>
    <row r="28" spans="1:7" ht="12.75">
      <c r="A28" s="17" t="s">
        <v>191</v>
      </c>
      <c r="B28" t="s">
        <v>186</v>
      </c>
      <c r="C28" s="21">
        <v>18.2</v>
      </c>
      <c r="G28" t="s">
        <v>244</v>
      </c>
    </row>
    <row r="29" spans="1:5" ht="12.75">
      <c r="A29" s="17" t="s">
        <v>232</v>
      </c>
      <c r="B29" t="s">
        <v>233</v>
      </c>
      <c r="C29" s="21">
        <v>18.6</v>
      </c>
      <c r="E29">
        <v>6.2</v>
      </c>
    </row>
    <row r="30" spans="1:5" ht="12.75">
      <c r="A30" s="17" t="s">
        <v>238</v>
      </c>
      <c r="B30" t="s">
        <v>164</v>
      </c>
      <c r="C30" s="21">
        <v>19.1</v>
      </c>
      <c r="E30">
        <v>5.5</v>
      </c>
    </row>
    <row r="31" spans="1:3" ht="12.75">
      <c r="A31" s="17" t="s">
        <v>254</v>
      </c>
      <c r="B31" t="s">
        <v>403</v>
      </c>
      <c r="C31" s="21">
        <v>19.6</v>
      </c>
    </row>
    <row r="32" spans="1:7" ht="12.75">
      <c r="A32" s="17" t="s">
        <v>258</v>
      </c>
      <c r="B32" t="s">
        <v>259</v>
      </c>
      <c r="C32">
        <v>19.8</v>
      </c>
      <c r="E32">
        <v>5.4</v>
      </c>
      <c r="G32" t="s">
        <v>261</v>
      </c>
    </row>
    <row r="33" spans="1:3" ht="12.75">
      <c r="A33" s="17" t="s">
        <v>266</v>
      </c>
      <c r="B33" t="s">
        <v>267</v>
      </c>
      <c r="C33" s="21">
        <v>20.4</v>
      </c>
    </row>
    <row r="34" spans="1:3" ht="12.75">
      <c r="A34" s="17" t="s">
        <v>175</v>
      </c>
      <c r="B34" t="s">
        <v>150</v>
      </c>
      <c r="C34" s="21">
        <v>20.9</v>
      </c>
    </row>
    <row r="35" spans="1:7" ht="12.75">
      <c r="A35" s="17" t="s">
        <v>197</v>
      </c>
      <c r="B35" t="s">
        <v>196</v>
      </c>
      <c r="C35" s="21">
        <v>20.9</v>
      </c>
      <c r="G35" t="s">
        <v>242</v>
      </c>
    </row>
    <row r="36" spans="1:12" ht="12.75">
      <c r="A36" s="17" t="s">
        <v>390</v>
      </c>
      <c r="B36" t="s">
        <v>391</v>
      </c>
      <c r="C36" s="21">
        <v>21.8</v>
      </c>
      <c r="G36" t="s">
        <v>395</v>
      </c>
      <c r="L36" t="s">
        <v>396</v>
      </c>
    </row>
    <row r="37" spans="1:3" ht="12.75">
      <c r="A37" s="17" t="s">
        <v>185</v>
      </c>
      <c r="B37" t="s">
        <v>184</v>
      </c>
      <c r="C37" s="21">
        <v>22.2</v>
      </c>
    </row>
    <row r="38" spans="1:3" ht="12.75">
      <c r="A38" s="17" t="s">
        <v>279</v>
      </c>
      <c r="B38" t="s">
        <v>281</v>
      </c>
      <c r="C38" s="21">
        <v>23</v>
      </c>
    </row>
    <row r="39" spans="1:7" ht="12.75">
      <c r="A39" s="17" t="s">
        <v>268</v>
      </c>
      <c r="B39" t="s">
        <v>265</v>
      </c>
      <c r="C39" s="21">
        <v>24.3</v>
      </c>
      <c r="G39" t="s">
        <v>422</v>
      </c>
    </row>
    <row r="40" spans="1:7" ht="12.75">
      <c r="A40" s="17" t="s">
        <v>270</v>
      </c>
      <c r="B40" t="s">
        <v>271</v>
      </c>
      <c r="C40" s="21">
        <v>24.6</v>
      </c>
      <c r="G40" t="s">
        <v>272</v>
      </c>
    </row>
    <row r="41" spans="1:3" ht="12.75">
      <c r="A41" s="17" t="s">
        <v>234</v>
      </c>
      <c r="B41" t="s">
        <v>235</v>
      </c>
      <c r="C41" s="21">
        <v>27.8</v>
      </c>
    </row>
    <row r="42" spans="1:3" ht="12.75">
      <c r="A42" s="17" t="s">
        <v>44</v>
      </c>
      <c r="B42" t="s">
        <v>229</v>
      </c>
      <c r="C42" s="21">
        <v>31</v>
      </c>
    </row>
    <row r="43" spans="1:7" ht="12.75">
      <c r="A43" s="17" t="s">
        <v>33</v>
      </c>
      <c r="B43" t="s">
        <v>162</v>
      </c>
      <c r="C43" s="21">
        <v>33.7</v>
      </c>
      <c r="G43" t="s">
        <v>243</v>
      </c>
    </row>
    <row r="44" spans="1:7" ht="12.75">
      <c r="A44" s="16" t="s">
        <v>40</v>
      </c>
      <c r="B44" t="s">
        <v>145</v>
      </c>
      <c r="C44" s="21">
        <v>36.9</v>
      </c>
      <c r="G44" t="s">
        <v>243</v>
      </c>
    </row>
    <row r="45" spans="1:7" ht="12.75">
      <c r="A45" s="17" t="s">
        <v>34</v>
      </c>
      <c r="B45" t="s">
        <v>147</v>
      </c>
      <c r="C45" s="21">
        <v>38.8</v>
      </c>
      <c r="G45" t="s">
        <v>243</v>
      </c>
    </row>
    <row r="46" spans="1:7" ht="12.75">
      <c r="A46" s="17" t="s">
        <v>218</v>
      </c>
      <c r="B46" t="s">
        <v>216</v>
      </c>
      <c r="C46" s="21">
        <v>43.3</v>
      </c>
      <c r="G46" t="s">
        <v>243</v>
      </c>
    </row>
    <row r="47" spans="1:7" ht="12.75">
      <c r="A47" s="17" t="s">
        <v>159</v>
      </c>
      <c r="B47" t="s">
        <v>195</v>
      </c>
      <c r="C47" s="21">
        <v>45.3</v>
      </c>
      <c r="G47" t="s">
        <v>243</v>
      </c>
    </row>
    <row r="48" spans="1:7" ht="12.75">
      <c r="A48" s="16" t="s">
        <v>22</v>
      </c>
      <c r="B48" t="s">
        <v>153</v>
      </c>
      <c r="C48" s="21">
        <v>47.9</v>
      </c>
      <c r="G48" t="s">
        <v>243</v>
      </c>
    </row>
    <row r="49" spans="1:7" ht="12.75">
      <c r="A49" s="17" t="s">
        <v>252</v>
      </c>
      <c r="B49" t="s">
        <v>251</v>
      </c>
      <c r="C49" s="21">
        <v>53.9</v>
      </c>
      <c r="G49" t="s">
        <v>243</v>
      </c>
    </row>
    <row r="50" spans="1:3" ht="12.75">
      <c r="A50" s="17" t="s">
        <v>49</v>
      </c>
      <c r="B50" t="s">
        <v>236</v>
      </c>
      <c r="C50" s="21">
        <v>62.7</v>
      </c>
    </row>
    <row r="51" spans="1:3" ht="12.75">
      <c r="A51" s="17" t="s">
        <v>250</v>
      </c>
      <c r="B51" t="s">
        <v>231</v>
      </c>
      <c r="C51" s="21">
        <v>70.9</v>
      </c>
    </row>
    <row r="52" spans="1:3" ht="12.75">
      <c r="A52" s="17" t="s">
        <v>47</v>
      </c>
      <c r="B52" t="s">
        <v>223</v>
      </c>
      <c r="C52">
        <v>72.4</v>
      </c>
    </row>
    <row r="53" spans="1:3" ht="12.75">
      <c r="A53" s="17" t="s">
        <v>45</v>
      </c>
      <c r="B53" t="s">
        <v>219</v>
      </c>
      <c r="C53">
        <v>74.1</v>
      </c>
    </row>
    <row r="54" spans="1:3" ht="12.75">
      <c r="A54" s="17" t="s">
        <v>48</v>
      </c>
      <c r="B54" t="s">
        <v>230</v>
      </c>
      <c r="C54" s="21">
        <v>75.6</v>
      </c>
    </row>
    <row r="55" spans="1:3" ht="12.75">
      <c r="A55" s="17" t="s">
        <v>51</v>
      </c>
      <c r="B55" t="s">
        <v>222</v>
      </c>
      <c r="C55">
        <v>78.7</v>
      </c>
    </row>
    <row r="56" spans="1:3" ht="12.75">
      <c r="A56" s="17" t="s">
        <v>432</v>
      </c>
      <c r="B56" t="s">
        <v>433</v>
      </c>
      <c r="C56" s="21">
        <v>84.6</v>
      </c>
    </row>
    <row r="57" spans="1:3" ht="12.75">
      <c r="A57" s="17" t="s">
        <v>221</v>
      </c>
      <c r="B57" t="s">
        <v>220</v>
      </c>
      <c r="C57">
        <v>92.6</v>
      </c>
    </row>
    <row r="58" spans="1:3" ht="12.75">
      <c r="A58" s="17" t="s">
        <v>289</v>
      </c>
      <c r="B58" t="s">
        <v>291</v>
      </c>
      <c r="C58" s="21">
        <v>95.6</v>
      </c>
    </row>
    <row r="59" spans="1:3" ht="12.75">
      <c r="A59" s="17" t="s">
        <v>50</v>
      </c>
      <c r="B59" t="s">
        <v>228</v>
      </c>
      <c r="C59" s="21">
        <v>96.5</v>
      </c>
    </row>
    <row r="60" spans="1:3" ht="12.75">
      <c r="A60" s="17" t="s">
        <v>39</v>
      </c>
      <c r="B60" t="s">
        <v>224</v>
      </c>
      <c r="C60">
        <v>111.2</v>
      </c>
    </row>
    <row r="61" spans="1:3" ht="12.75">
      <c r="A61" s="17" t="s">
        <v>156</v>
      </c>
      <c r="B61" t="s">
        <v>200</v>
      </c>
      <c r="C61" s="21">
        <v>125.1</v>
      </c>
    </row>
    <row r="62" spans="1:3" ht="12.75">
      <c r="A62" s="17" t="s">
        <v>42</v>
      </c>
      <c r="B62" t="s">
        <v>237</v>
      </c>
      <c r="C62" s="21">
        <v>142</v>
      </c>
    </row>
    <row r="63" spans="1:3" ht="12.75">
      <c r="A63" s="17" t="s">
        <v>199</v>
      </c>
      <c r="B63" t="s">
        <v>198</v>
      </c>
      <c r="C63" s="21">
        <v>145.9</v>
      </c>
    </row>
    <row r="64" spans="1:3" ht="12.75">
      <c r="A64" s="17" t="s">
        <v>295</v>
      </c>
      <c r="B64" t="s">
        <v>296</v>
      </c>
      <c r="C64" s="21">
        <v>146.1</v>
      </c>
    </row>
    <row r="65" spans="1:3" ht="12.75">
      <c r="A65" s="17" t="s">
        <v>297</v>
      </c>
      <c r="B65" t="s">
        <v>298</v>
      </c>
      <c r="C65" s="21">
        <v>156.6</v>
      </c>
    </row>
    <row r="66" spans="1:3" ht="12.75">
      <c r="A66" s="17" t="s">
        <v>53</v>
      </c>
      <c r="B66" t="s">
        <v>227</v>
      </c>
      <c r="C66">
        <v>249.4</v>
      </c>
    </row>
    <row r="67" spans="1:3" ht="12.75">
      <c r="A67" s="17" t="s">
        <v>276</v>
      </c>
      <c r="B67" t="s">
        <v>275</v>
      </c>
      <c r="C67" s="21">
        <v>251.7</v>
      </c>
    </row>
    <row r="68" spans="1:3" ht="12.75">
      <c r="A68" s="17" t="s">
        <v>54</v>
      </c>
      <c r="B68" t="s">
        <v>226</v>
      </c>
      <c r="C68" s="21">
        <v>279.9</v>
      </c>
    </row>
    <row r="69" spans="1:3" ht="12.75">
      <c r="A69" s="17" t="s">
        <v>214</v>
      </c>
      <c r="B69" t="s">
        <v>213</v>
      </c>
      <c r="C69" s="21">
        <v>552.2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42">
      <selection activeCell="L75" sqref="L75"/>
    </sheetView>
  </sheetViews>
  <sheetFormatPr defaultColWidth="9.140625" defaultRowHeight="12.75"/>
  <cols>
    <col min="1" max="1" width="18.140625" style="0" customWidth="1"/>
  </cols>
  <sheetData>
    <row r="1" spans="1:5" ht="12.75">
      <c r="A1" s="27">
        <v>41216</v>
      </c>
      <c r="B1" t="s">
        <v>284</v>
      </c>
      <c r="E1" t="s">
        <v>288</v>
      </c>
    </row>
    <row r="2" spans="1:9" ht="12.75">
      <c r="A2" s="27">
        <f>A1+7</f>
        <v>41223</v>
      </c>
      <c r="B2" t="s">
        <v>293</v>
      </c>
      <c r="E2" t="s">
        <v>292</v>
      </c>
      <c r="I2" t="s">
        <v>294</v>
      </c>
    </row>
    <row r="3" spans="1:5" ht="12.75">
      <c r="A3" s="27">
        <f aca="true" t="shared" si="0" ref="A3:A48">A2+7</f>
        <v>41230</v>
      </c>
      <c r="B3" t="s">
        <v>308</v>
      </c>
      <c r="E3" t="s">
        <v>394</v>
      </c>
    </row>
    <row r="4" spans="1:13" ht="12.75">
      <c r="A4" s="27">
        <f t="shared" si="0"/>
        <v>41237</v>
      </c>
      <c r="B4" t="s">
        <v>401</v>
      </c>
      <c r="H4" t="s">
        <v>440</v>
      </c>
      <c r="M4">
        <v>17337</v>
      </c>
    </row>
    <row r="5" spans="1:13" ht="12.75">
      <c r="A5" s="27">
        <f t="shared" si="0"/>
        <v>41244</v>
      </c>
      <c r="B5" t="s">
        <v>436</v>
      </c>
      <c r="E5" t="s">
        <v>438</v>
      </c>
      <c r="H5" t="s">
        <v>456</v>
      </c>
      <c r="M5">
        <v>7615</v>
      </c>
    </row>
    <row r="6" spans="1:13" ht="12.75">
      <c r="A6" s="27">
        <f t="shared" si="0"/>
        <v>41251</v>
      </c>
      <c r="B6" t="s">
        <v>437</v>
      </c>
      <c r="E6" t="s">
        <v>439</v>
      </c>
      <c r="H6" t="s">
        <v>441</v>
      </c>
      <c r="M6">
        <v>4910</v>
      </c>
    </row>
    <row r="7" ht="12.75">
      <c r="A7" s="27">
        <f t="shared" si="0"/>
        <v>41258</v>
      </c>
    </row>
    <row r="8" ht="12.75">
      <c r="A8" s="27">
        <f t="shared" si="0"/>
        <v>41265</v>
      </c>
    </row>
    <row r="9" ht="12.75">
      <c r="A9" s="27">
        <f t="shared" si="0"/>
        <v>41272</v>
      </c>
    </row>
    <row r="10" ht="12.75">
      <c r="A10" s="27">
        <f t="shared" si="0"/>
        <v>41279</v>
      </c>
    </row>
    <row r="11" ht="12.75">
      <c r="A11" s="27">
        <f t="shared" si="0"/>
        <v>41286</v>
      </c>
    </row>
    <row r="12" ht="12.75">
      <c r="A12" s="27">
        <f t="shared" si="0"/>
        <v>41293</v>
      </c>
    </row>
    <row r="13" ht="12.75">
      <c r="A13" s="27">
        <f t="shared" si="0"/>
        <v>41300</v>
      </c>
    </row>
    <row r="14" ht="12.75">
      <c r="A14" s="27">
        <f t="shared" si="0"/>
        <v>41307</v>
      </c>
    </row>
    <row r="15" ht="12.75">
      <c r="A15" s="27">
        <f t="shared" si="0"/>
        <v>41314</v>
      </c>
    </row>
    <row r="16" ht="12.75">
      <c r="A16" s="27">
        <f t="shared" si="0"/>
        <v>41321</v>
      </c>
    </row>
    <row r="17" ht="12.75">
      <c r="A17" s="27">
        <f t="shared" si="0"/>
        <v>41328</v>
      </c>
    </row>
    <row r="18" ht="12.75">
      <c r="A18" s="27">
        <f t="shared" si="0"/>
        <v>41335</v>
      </c>
    </row>
    <row r="19" ht="12.75">
      <c r="A19" s="27">
        <f t="shared" si="0"/>
        <v>41342</v>
      </c>
    </row>
    <row r="20" ht="12.75">
      <c r="A20" s="27">
        <f t="shared" si="0"/>
        <v>41349</v>
      </c>
    </row>
    <row r="21" ht="12.75">
      <c r="A21" s="27">
        <f t="shared" si="0"/>
        <v>41356</v>
      </c>
    </row>
    <row r="22" ht="12.75">
      <c r="A22" s="27">
        <f t="shared" si="0"/>
        <v>41363</v>
      </c>
    </row>
    <row r="23" ht="12.75">
      <c r="A23" s="27">
        <f t="shared" si="0"/>
        <v>41370</v>
      </c>
    </row>
    <row r="24" ht="12.75">
      <c r="A24" s="27">
        <f t="shared" si="0"/>
        <v>41377</v>
      </c>
    </row>
    <row r="25" ht="12.75">
      <c r="A25" s="27">
        <f t="shared" si="0"/>
        <v>41384</v>
      </c>
    </row>
    <row r="26" ht="12.75">
      <c r="A26" s="27">
        <f t="shared" si="0"/>
        <v>41391</v>
      </c>
    </row>
    <row r="27" ht="12.75">
      <c r="A27" s="27">
        <f t="shared" si="0"/>
        <v>41398</v>
      </c>
    </row>
    <row r="28" ht="12.75">
      <c r="A28" s="27">
        <f t="shared" si="0"/>
        <v>41405</v>
      </c>
    </row>
    <row r="29" ht="12.75">
      <c r="A29" s="27">
        <f t="shared" si="0"/>
        <v>41412</v>
      </c>
    </row>
    <row r="30" ht="12.75">
      <c r="A30" s="27">
        <f t="shared" si="0"/>
        <v>41419</v>
      </c>
    </row>
    <row r="31" ht="12.75">
      <c r="A31" s="27">
        <f t="shared" si="0"/>
        <v>41426</v>
      </c>
    </row>
    <row r="32" ht="12.75">
      <c r="A32" s="27">
        <f t="shared" si="0"/>
        <v>41433</v>
      </c>
    </row>
    <row r="33" ht="12.75">
      <c r="A33" s="27">
        <f t="shared" si="0"/>
        <v>41440</v>
      </c>
    </row>
    <row r="34" ht="12.75">
      <c r="A34" s="27">
        <f t="shared" si="0"/>
        <v>41447</v>
      </c>
    </row>
    <row r="35" ht="12.75">
      <c r="A35" s="27">
        <f t="shared" si="0"/>
        <v>41454</v>
      </c>
    </row>
    <row r="36" ht="12.75">
      <c r="A36" s="27">
        <f t="shared" si="0"/>
        <v>41461</v>
      </c>
    </row>
    <row r="37" ht="12.75">
      <c r="A37" s="27">
        <f t="shared" si="0"/>
        <v>41468</v>
      </c>
    </row>
    <row r="38" ht="12.75">
      <c r="A38" s="27">
        <f t="shared" si="0"/>
        <v>41475</v>
      </c>
    </row>
    <row r="39" ht="12.75">
      <c r="A39" s="27">
        <f t="shared" si="0"/>
        <v>41482</v>
      </c>
    </row>
    <row r="40" ht="12.75">
      <c r="A40" s="27">
        <f t="shared" si="0"/>
        <v>41489</v>
      </c>
    </row>
    <row r="41" ht="12.75">
      <c r="A41" s="27">
        <f t="shared" si="0"/>
        <v>41496</v>
      </c>
    </row>
    <row r="42" ht="12.75">
      <c r="A42" s="27">
        <f t="shared" si="0"/>
        <v>41503</v>
      </c>
    </row>
    <row r="43" ht="12.75">
      <c r="A43" s="27">
        <f t="shared" si="0"/>
        <v>41510</v>
      </c>
    </row>
    <row r="44" spans="1:2" ht="12.75">
      <c r="A44" s="27">
        <f t="shared" si="0"/>
        <v>41517</v>
      </c>
      <c r="B44" t="s">
        <v>302</v>
      </c>
    </row>
    <row r="45" ht="12.75">
      <c r="A45" s="27">
        <f t="shared" si="0"/>
        <v>41524</v>
      </c>
    </row>
    <row r="46" spans="1:2" ht="12.75">
      <c r="A46" s="27">
        <f t="shared" si="0"/>
        <v>41531</v>
      </c>
      <c r="B46" t="s">
        <v>301</v>
      </c>
    </row>
    <row r="47" ht="12.75">
      <c r="A47" s="27">
        <f t="shared" si="0"/>
        <v>41538</v>
      </c>
    </row>
    <row r="48" ht="12.75">
      <c r="A48" s="27">
        <f t="shared" si="0"/>
        <v>41545</v>
      </c>
    </row>
    <row r="50" ht="12.75">
      <c r="B50" s="2" t="s">
        <v>452</v>
      </c>
    </row>
    <row r="51" spans="2:7" ht="12.75">
      <c r="B51" s="2" t="s">
        <v>442</v>
      </c>
      <c r="C51" s="2" t="s">
        <v>443</v>
      </c>
      <c r="D51" s="2" t="s">
        <v>444</v>
      </c>
      <c r="E51" s="2" t="s">
        <v>445</v>
      </c>
      <c r="F51" s="2" t="s">
        <v>446</v>
      </c>
      <c r="G51" s="2" t="s">
        <v>447</v>
      </c>
    </row>
    <row r="52" spans="1:4" ht="12.75">
      <c r="A52" t="s">
        <v>457</v>
      </c>
      <c r="B52" s="2">
        <v>17337</v>
      </c>
      <c r="C52" s="2">
        <v>7615</v>
      </c>
      <c r="D52" s="2">
        <v>4910</v>
      </c>
    </row>
    <row r="53" spans="2:4" ht="12.75">
      <c r="B53" s="2"/>
      <c r="C53" s="2"/>
      <c r="D53" s="2"/>
    </row>
    <row r="54" spans="1:4" ht="12.75">
      <c r="A54" t="s">
        <v>154</v>
      </c>
      <c r="B54" t="s">
        <v>450</v>
      </c>
      <c r="C54" t="s">
        <v>450</v>
      </c>
      <c r="D54" t="s">
        <v>450</v>
      </c>
    </row>
    <row r="55" spans="1:4" ht="12.75">
      <c r="A55" t="s">
        <v>10</v>
      </c>
      <c r="B55" t="s">
        <v>413</v>
      </c>
      <c r="C55" t="s">
        <v>413</v>
      </c>
      <c r="D55" t="s">
        <v>413</v>
      </c>
    </row>
    <row r="56" spans="1:4" ht="12.75">
      <c r="A56" t="s">
        <v>155</v>
      </c>
      <c r="B56" t="s">
        <v>455</v>
      </c>
      <c r="C56" t="s">
        <v>455</v>
      </c>
      <c r="D56" t="s">
        <v>455</v>
      </c>
    </row>
    <row r="57" spans="1:4" ht="12.75">
      <c r="A57" t="s">
        <v>309</v>
      </c>
      <c r="B57" t="s">
        <v>455</v>
      </c>
      <c r="C57" t="s">
        <v>455</v>
      </c>
      <c r="D57" t="s">
        <v>455</v>
      </c>
    </row>
    <row r="58" spans="1:4" ht="12.75">
      <c r="A58" t="s">
        <v>273</v>
      </c>
      <c r="B58" t="s">
        <v>455</v>
      </c>
      <c r="C58" t="s">
        <v>454</v>
      </c>
      <c r="D58" t="s">
        <v>455</v>
      </c>
    </row>
    <row r="59" spans="1:4" ht="12.75">
      <c r="A59" t="s">
        <v>30</v>
      </c>
      <c r="B59" t="s">
        <v>451</v>
      </c>
      <c r="C59" t="s">
        <v>453</v>
      </c>
      <c r="D59" t="s">
        <v>431</v>
      </c>
    </row>
    <row r="60" spans="1:4" ht="12.75">
      <c r="A60" t="s">
        <v>21</v>
      </c>
      <c r="B60" t="s">
        <v>22</v>
      </c>
      <c r="C60" t="s">
        <v>159</v>
      </c>
      <c r="D60" t="s">
        <v>159</v>
      </c>
    </row>
    <row r="61" spans="1:7" ht="12.75">
      <c r="A61" t="s">
        <v>290</v>
      </c>
      <c r="B61" t="s">
        <v>413</v>
      </c>
      <c r="C61" t="s">
        <v>413</v>
      </c>
      <c r="D61" s="47"/>
      <c r="E61" s="47"/>
      <c r="F61" s="47"/>
      <c r="G61" s="47"/>
    </row>
    <row r="62" spans="1:7" ht="12.75">
      <c r="A62" t="s">
        <v>26</v>
      </c>
      <c r="B62" t="s">
        <v>451</v>
      </c>
      <c r="C62" s="47"/>
      <c r="D62" s="47"/>
      <c r="E62" s="47"/>
      <c r="F62" s="47"/>
      <c r="G62" s="47"/>
    </row>
    <row r="63" spans="1:7" ht="12.75">
      <c r="A63" t="s">
        <v>429</v>
      </c>
      <c r="B63" t="s">
        <v>455</v>
      </c>
      <c r="C63" s="47"/>
      <c r="D63" s="47"/>
      <c r="E63" s="47"/>
      <c r="F63" s="47"/>
      <c r="G63" s="47"/>
    </row>
    <row r="64" spans="1:7" ht="12.75">
      <c r="A64" t="s">
        <v>448</v>
      </c>
      <c r="B64" t="s">
        <v>449</v>
      </c>
      <c r="C64" s="47"/>
      <c r="D64" s="47"/>
      <c r="E64" s="47"/>
      <c r="F64" s="47"/>
      <c r="G64" s="47"/>
    </row>
    <row r="65" spans="1:7" ht="12.75">
      <c r="A65" t="s">
        <v>158</v>
      </c>
      <c r="B65" t="s">
        <v>451</v>
      </c>
      <c r="C65" s="47"/>
      <c r="D65" s="47"/>
      <c r="E65" s="47"/>
      <c r="F65" s="47"/>
      <c r="G65" s="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OLD EMAIL</dc:creator>
  <cp:keywords/>
  <dc:description/>
  <cp:lastModifiedBy>STEVE OLD EMAIL</cp:lastModifiedBy>
  <dcterms:created xsi:type="dcterms:W3CDTF">2012-10-06T15:05:37Z</dcterms:created>
  <dcterms:modified xsi:type="dcterms:W3CDTF">2012-12-10T12:52:13Z</dcterms:modified>
  <cp:category/>
  <cp:version/>
  <cp:contentType/>
  <cp:contentStatus/>
</cp:coreProperties>
</file>